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ocument\Nam 3\NMCNPM\Do an cuoi ky\"/>
    </mc:Choice>
  </mc:AlternateContent>
  <xr:revisionPtr revIDLastSave="0" documentId="13_ncr:1_{15A07218-895D-439A-9C38-61612A5539C6}" xr6:coauthVersionLast="47" xr6:coauthVersionMax="47" xr10:uidLastSave="{00000000-0000-0000-0000-000000000000}"/>
  <bookViews>
    <workbookView xWindow="-108" yWindow="-108" windowWidth="23256" windowHeight="12576" activeTab="3" xr2:uid="{00000000-000D-0000-FFFF-FFFF00000000}"/>
  </bookViews>
  <sheets>
    <sheet name="Nhóm và đề tài" sheetId="1" r:id="rId1"/>
    <sheet name="Nhóm &amp;GVTH" sheetId="2" r:id="rId2"/>
    <sheet name="GVTH" sheetId="3" r:id="rId3"/>
    <sheet name="PA_Summary" sheetId="4" r:id="rId4"/>
    <sheet name="PA0" sheetId="5" r:id="rId5"/>
    <sheet name="PA1" sheetId="6" r:id="rId6"/>
    <sheet name="PA2" sheetId="7" r:id="rId7"/>
    <sheet name="PA3" sheetId="8" r:id="rId8"/>
    <sheet name="PA4" sheetId="9" r:id="rId9"/>
    <sheet name="PA6" sheetId="10" r:id="rId10"/>
  </sheets>
  <definedNames>
    <definedName name="_xlnm._FilterDatabase" localSheetId="1" hidden="1">'Nhóm &amp;GVTH'!$A$1:$D$25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1" i="10" l="1"/>
  <c r="F121" i="10"/>
  <c r="G120" i="10"/>
  <c r="F120" i="10"/>
  <c r="G119" i="10"/>
  <c r="F119" i="10" s="1"/>
  <c r="G118" i="10"/>
  <c r="F118" i="10" s="1"/>
  <c r="G117" i="10"/>
  <c r="F117" i="10"/>
  <c r="G116" i="10"/>
  <c r="F116" i="10"/>
  <c r="G115" i="10"/>
  <c r="F115" i="10" s="1"/>
  <c r="G114" i="10"/>
  <c r="F114" i="10"/>
  <c r="G113" i="10"/>
  <c r="F113" i="10"/>
  <c r="G112" i="10"/>
  <c r="F112" i="10" s="1"/>
  <c r="O111" i="4" s="1"/>
  <c r="G111" i="10"/>
  <c r="F111" i="10" s="1"/>
  <c r="G110" i="10"/>
  <c r="F110" i="10"/>
  <c r="G109" i="10"/>
  <c r="F109" i="10"/>
  <c r="G108" i="10"/>
  <c r="F108" i="10"/>
  <c r="G107" i="10"/>
  <c r="F107" i="10" s="1"/>
  <c r="G106" i="10"/>
  <c r="F106" i="10"/>
  <c r="G105" i="10"/>
  <c r="F105" i="10"/>
  <c r="G104" i="10"/>
  <c r="F104" i="10" s="1"/>
  <c r="G103" i="10"/>
  <c r="F103" i="10" s="1"/>
  <c r="G102" i="10"/>
  <c r="F102" i="10"/>
  <c r="F101" i="10"/>
  <c r="G100" i="10"/>
  <c r="F100" i="10"/>
  <c r="G99" i="10"/>
  <c r="F99" i="10" s="1"/>
  <c r="G98" i="10"/>
  <c r="F98" i="10"/>
  <c r="G97" i="10"/>
  <c r="F97" i="10"/>
  <c r="G96" i="10"/>
  <c r="F96" i="10"/>
  <c r="G95" i="10"/>
  <c r="F95" i="10" s="1"/>
  <c r="G94" i="10"/>
  <c r="F94" i="10"/>
  <c r="G93" i="10"/>
  <c r="F93" i="10" s="1"/>
  <c r="G92" i="10"/>
  <c r="F92" i="10"/>
  <c r="G91" i="10"/>
  <c r="F91" i="10" s="1"/>
  <c r="G90" i="10"/>
  <c r="F90" i="10"/>
  <c r="G89" i="10"/>
  <c r="F89" i="10"/>
  <c r="G88" i="10"/>
  <c r="F88" i="10"/>
  <c r="G87" i="10"/>
  <c r="F87" i="10" s="1"/>
  <c r="G86" i="10"/>
  <c r="F86" i="10"/>
  <c r="G85" i="10"/>
  <c r="F85" i="10" s="1"/>
  <c r="G84" i="10"/>
  <c r="F84" i="10" s="1"/>
  <c r="G83" i="10"/>
  <c r="F83" i="10" s="1"/>
  <c r="G82" i="10"/>
  <c r="F82" i="10"/>
  <c r="G81" i="10"/>
  <c r="F81" i="10" s="1"/>
  <c r="O81" i="4" s="1"/>
  <c r="G80" i="10"/>
  <c r="F80" i="10"/>
  <c r="G79" i="10"/>
  <c r="F79" i="10" s="1"/>
  <c r="G78" i="10"/>
  <c r="F78" i="10"/>
  <c r="G77" i="10"/>
  <c r="F77" i="10"/>
  <c r="G76" i="10"/>
  <c r="F76" i="10" s="1"/>
  <c r="G75" i="10"/>
  <c r="F75" i="10" s="1"/>
  <c r="G74" i="10"/>
  <c r="F74" i="10"/>
  <c r="G73" i="10"/>
  <c r="F73" i="10"/>
  <c r="G72" i="10"/>
  <c r="F72" i="10" s="1"/>
  <c r="G71" i="10"/>
  <c r="F71" i="10" s="1"/>
  <c r="G70" i="10"/>
  <c r="F70" i="10"/>
  <c r="G69" i="10"/>
  <c r="F69" i="10"/>
  <c r="G68" i="10"/>
  <c r="F68" i="10"/>
  <c r="G67" i="10"/>
  <c r="F67" i="10" s="1"/>
  <c r="G66" i="10"/>
  <c r="F66" i="10"/>
  <c r="G65" i="10"/>
  <c r="F65" i="10"/>
  <c r="G64" i="10"/>
  <c r="F64" i="10"/>
  <c r="G63" i="10"/>
  <c r="F63" i="10" s="1"/>
  <c r="G62" i="10"/>
  <c r="F62" i="10"/>
  <c r="G61" i="10"/>
  <c r="F61" i="10" s="1"/>
  <c r="O61" i="4" s="1"/>
  <c r="G60" i="10"/>
  <c r="F60" i="10" s="1"/>
  <c r="G59" i="10"/>
  <c r="F59" i="10" s="1"/>
  <c r="G58" i="10"/>
  <c r="F58" i="10"/>
  <c r="G57" i="10"/>
  <c r="F57" i="10"/>
  <c r="G56" i="10"/>
  <c r="F56" i="10" s="1"/>
  <c r="G55" i="10"/>
  <c r="F55" i="10" s="1"/>
  <c r="G54" i="10"/>
  <c r="F54" i="10"/>
  <c r="G53" i="10"/>
  <c r="F53" i="10" s="1"/>
  <c r="G52" i="10"/>
  <c r="F52" i="10" s="1"/>
  <c r="G51" i="10"/>
  <c r="F51" i="10" s="1"/>
  <c r="G50" i="10"/>
  <c r="F50" i="10"/>
  <c r="G49" i="10"/>
  <c r="F49" i="10" s="1"/>
  <c r="G48" i="10"/>
  <c r="F48" i="10"/>
  <c r="G47" i="10"/>
  <c r="F47" i="10" s="1"/>
  <c r="G46" i="10"/>
  <c r="F46" i="10"/>
  <c r="G45" i="10"/>
  <c r="F45" i="10"/>
  <c r="G44" i="10"/>
  <c r="F44" i="10" s="1"/>
  <c r="O44" i="4" s="1"/>
  <c r="H44" i="4" s="1"/>
  <c r="G44" i="4" s="1"/>
  <c r="F44" i="4" s="1"/>
  <c r="G43" i="10"/>
  <c r="F43" i="10" s="1"/>
  <c r="G42" i="10"/>
  <c r="F42" i="10"/>
  <c r="G41" i="10"/>
  <c r="F41" i="10"/>
  <c r="G40" i="10"/>
  <c r="F40" i="10" s="1"/>
  <c r="G39" i="10"/>
  <c r="F39" i="10" s="1"/>
  <c r="G38" i="10"/>
  <c r="F38" i="10"/>
  <c r="G37" i="10"/>
  <c r="F37" i="10" s="1"/>
  <c r="G36" i="10"/>
  <c r="F36" i="10"/>
  <c r="G35" i="10"/>
  <c r="F35" i="10" s="1"/>
  <c r="G34" i="10"/>
  <c r="F34" i="10"/>
  <c r="G33" i="10"/>
  <c r="F33" i="10" s="1"/>
  <c r="G32" i="10"/>
  <c r="F32" i="10"/>
  <c r="G31" i="10"/>
  <c r="F31" i="10" s="1"/>
  <c r="G30" i="10"/>
  <c r="F30" i="10"/>
  <c r="G29" i="10"/>
  <c r="F29" i="10" s="1"/>
  <c r="G28" i="10"/>
  <c r="F28" i="10" s="1"/>
  <c r="G27" i="10"/>
  <c r="F27" i="10" s="1"/>
  <c r="G26" i="10"/>
  <c r="F26" i="10"/>
  <c r="G25" i="10"/>
  <c r="F25" i="10"/>
  <c r="G24" i="10"/>
  <c r="F24" i="10" s="1"/>
  <c r="G23" i="10"/>
  <c r="F23" i="10" s="1"/>
  <c r="G22" i="10"/>
  <c r="F22" i="10"/>
  <c r="G21" i="10"/>
  <c r="F21" i="10" s="1"/>
  <c r="G20" i="10"/>
  <c r="F20" i="10" s="1"/>
  <c r="G19" i="10"/>
  <c r="F19" i="10" s="1"/>
  <c r="G18" i="10"/>
  <c r="F18" i="10"/>
  <c r="G17" i="10"/>
  <c r="F17" i="10" s="1"/>
  <c r="G16" i="10"/>
  <c r="F16" i="10"/>
  <c r="G15" i="10"/>
  <c r="F15" i="10" s="1"/>
  <c r="G14" i="10"/>
  <c r="F14" i="10"/>
  <c r="G13" i="10"/>
  <c r="F13" i="10"/>
  <c r="G12" i="10"/>
  <c r="F12" i="10" s="1"/>
  <c r="G11" i="10"/>
  <c r="F11" i="10" s="1"/>
  <c r="G10" i="10"/>
  <c r="F10" i="10"/>
  <c r="G9" i="10"/>
  <c r="F9" i="10"/>
  <c r="G8" i="10"/>
  <c r="F8" i="10" s="1"/>
  <c r="G7" i="10"/>
  <c r="F7" i="10" s="1"/>
  <c r="G6" i="10"/>
  <c r="F6" i="10"/>
  <c r="G5" i="10"/>
  <c r="F5" i="10" s="1"/>
  <c r="O5" i="4" s="1"/>
  <c r="H5" i="4" s="1"/>
  <c r="G5" i="4" s="1"/>
  <c r="F5" i="4" s="1"/>
  <c r="G4" i="10"/>
  <c r="F4" i="10"/>
  <c r="G3" i="10"/>
  <c r="F3" i="10" s="1"/>
  <c r="G2" i="10"/>
  <c r="F2" i="10"/>
  <c r="G121" i="9"/>
  <c r="F121" i="9"/>
  <c r="G120" i="9"/>
  <c r="F120" i="9"/>
  <c r="G119" i="9"/>
  <c r="F119" i="9" s="1"/>
  <c r="G118" i="9"/>
  <c r="F118" i="9"/>
  <c r="G117" i="9"/>
  <c r="F117" i="9" s="1"/>
  <c r="N115" i="4" s="1"/>
  <c r="G116" i="9"/>
  <c r="F116" i="9" s="1"/>
  <c r="G115" i="9"/>
  <c r="F115" i="9" s="1"/>
  <c r="G114" i="9"/>
  <c r="F114" i="9"/>
  <c r="G113" i="9"/>
  <c r="F113" i="9"/>
  <c r="G112" i="9"/>
  <c r="F112" i="9"/>
  <c r="G111" i="9"/>
  <c r="F111" i="9" s="1"/>
  <c r="G110" i="9"/>
  <c r="F110" i="9"/>
  <c r="G109" i="9"/>
  <c r="F109" i="9" s="1"/>
  <c r="N108" i="4" s="1"/>
  <c r="G108" i="9"/>
  <c r="F108" i="9" s="1"/>
  <c r="N107" i="4" s="1"/>
  <c r="G107" i="9"/>
  <c r="F107" i="9" s="1"/>
  <c r="G106" i="9"/>
  <c r="F106" i="9"/>
  <c r="G105" i="9"/>
  <c r="F105" i="9" s="1"/>
  <c r="G104" i="9"/>
  <c r="F104" i="9"/>
  <c r="G103" i="9"/>
  <c r="F103" i="9" s="1"/>
  <c r="G102" i="9"/>
  <c r="F102" i="9"/>
  <c r="G101" i="9"/>
  <c r="F101" i="9"/>
  <c r="G100" i="9"/>
  <c r="F100" i="9" s="1"/>
  <c r="N100" i="4" s="1"/>
  <c r="G99" i="9"/>
  <c r="F99" i="9" s="1"/>
  <c r="G98" i="9"/>
  <c r="F98" i="9"/>
  <c r="G97" i="9"/>
  <c r="F97" i="9"/>
  <c r="G96" i="9"/>
  <c r="F96" i="9" s="1"/>
  <c r="G95" i="9"/>
  <c r="F95" i="9" s="1"/>
  <c r="G94" i="9"/>
  <c r="F94" i="9"/>
  <c r="G93" i="9"/>
  <c r="F93" i="9" s="1"/>
  <c r="N93" i="4" s="1"/>
  <c r="H93" i="4" s="1"/>
  <c r="G93" i="4" s="1"/>
  <c r="F93" i="4" s="1"/>
  <c r="G92" i="9"/>
  <c r="F92" i="9"/>
  <c r="G91" i="9"/>
  <c r="F91" i="9" s="1"/>
  <c r="G90" i="9"/>
  <c r="F90" i="9"/>
  <c r="G89" i="9"/>
  <c r="F89" i="9" s="1"/>
  <c r="G88" i="9"/>
  <c r="F88" i="9"/>
  <c r="G87" i="9"/>
  <c r="F87" i="9" s="1"/>
  <c r="G86" i="9"/>
  <c r="F86" i="9"/>
  <c r="G85" i="9"/>
  <c r="F85" i="9" s="1"/>
  <c r="G84" i="9"/>
  <c r="F84" i="9" s="1"/>
  <c r="N84" i="4" s="1"/>
  <c r="G83" i="9"/>
  <c r="F83" i="9" s="1"/>
  <c r="G82" i="9"/>
  <c r="F82" i="9"/>
  <c r="G81" i="9"/>
  <c r="F81" i="9"/>
  <c r="G80" i="9"/>
  <c r="F80" i="9" s="1"/>
  <c r="G79" i="9"/>
  <c r="F79" i="9" s="1"/>
  <c r="G78" i="9"/>
  <c r="F78" i="9"/>
  <c r="G77" i="9"/>
  <c r="F77" i="9" s="1"/>
  <c r="G76" i="9"/>
  <c r="F76" i="9" s="1"/>
  <c r="N76" i="4" s="1"/>
  <c r="G75" i="9"/>
  <c r="F75" i="9" s="1"/>
  <c r="G74" i="9"/>
  <c r="F74" i="9"/>
  <c r="G73" i="9"/>
  <c r="F73" i="9" s="1"/>
  <c r="G72" i="9"/>
  <c r="F72" i="9"/>
  <c r="G71" i="9"/>
  <c r="F71" i="9" s="1"/>
  <c r="G70" i="9"/>
  <c r="F70" i="9"/>
  <c r="G69" i="9"/>
  <c r="F69" i="9"/>
  <c r="G68" i="9"/>
  <c r="F68" i="9" s="1"/>
  <c r="G67" i="9"/>
  <c r="F67" i="9" s="1"/>
  <c r="G66" i="9"/>
  <c r="F66" i="9"/>
  <c r="G65" i="9"/>
  <c r="F65" i="9"/>
  <c r="G64" i="9"/>
  <c r="F64" i="9" s="1"/>
  <c r="G63" i="9"/>
  <c r="F63" i="9" s="1"/>
  <c r="G62" i="9"/>
  <c r="F62" i="9"/>
  <c r="G61" i="9"/>
  <c r="F61" i="9" s="1"/>
  <c r="G60" i="9"/>
  <c r="F60" i="9"/>
  <c r="G59" i="9"/>
  <c r="F59" i="9" s="1"/>
  <c r="G58" i="9"/>
  <c r="F58" i="9"/>
  <c r="G57" i="9"/>
  <c r="F57" i="9" s="1"/>
  <c r="G56" i="9"/>
  <c r="F56" i="9"/>
  <c r="G55" i="9"/>
  <c r="F55" i="9" s="1"/>
  <c r="G54" i="9"/>
  <c r="F54" i="9"/>
  <c r="G53" i="9"/>
  <c r="F53" i="9" s="1"/>
  <c r="G52" i="9"/>
  <c r="F52" i="9" s="1"/>
  <c r="G51" i="9"/>
  <c r="F51" i="9" s="1"/>
  <c r="G50" i="9"/>
  <c r="F50" i="9"/>
  <c r="G49" i="9"/>
  <c r="F49" i="9"/>
  <c r="G48" i="9"/>
  <c r="F48" i="9" s="1"/>
  <c r="G47" i="9"/>
  <c r="F47" i="9" s="1"/>
  <c r="G46" i="9"/>
  <c r="F46" i="9"/>
  <c r="G45" i="9"/>
  <c r="F45" i="9" s="1"/>
  <c r="N45" i="4" s="1"/>
  <c r="G44" i="9"/>
  <c r="F44" i="9" s="1"/>
  <c r="G43" i="9"/>
  <c r="F43" i="9" s="1"/>
  <c r="G42" i="9"/>
  <c r="F42" i="9"/>
  <c r="G41" i="9"/>
  <c r="F41" i="9" s="1"/>
  <c r="G40" i="9"/>
  <c r="F40" i="9"/>
  <c r="G39" i="9"/>
  <c r="F39" i="9" s="1"/>
  <c r="G38" i="9"/>
  <c r="F38" i="9"/>
  <c r="G37" i="9"/>
  <c r="F37" i="9"/>
  <c r="G36" i="9"/>
  <c r="F36" i="9"/>
  <c r="G35" i="9"/>
  <c r="F35" i="9" s="1"/>
  <c r="G34" i="9"/>
  <c r="F34" i="9"/>
  <c r="G33" i="9"/>
  <c r="F33" i="9"/>
  <c r="G32" i="9"/>
  <c r="F32" i="9" s="1"/>
  <c r="G31" i="9"/>
  <c r="F31" i="9" s="1"/>
  <c r="G30" i="9"/>
  <c r="F30" i="9"/>
  <c r="G29" i="9"/>
  <c r="F29" i="9" s="1"/>
  <c r="N29" i="4" s="1"/>
  <c r="G28" i="9"/>
  <c r="F28" i="9" s="1"/>
  <c r="G27" i="9"/>
  <c r="F27" i="9" s="1"/>
  <c r="G26" i="9"/>
  <c r="F26" i="9"/>
  <c r="G25" i="9"/>
  <c r="F25" i="9" s="1"/>
  <c r="G24" i="9"/>
  <c r="F24" i="9"/>
  <c r="G23" i="9"/>
  <c r="F23" i="9" s="1"/>
  <c r="G22" i="9"/>
  <c r="F22" i="9"/>
  <c r="G21" i="9"/>
  <c r="F21" i="9" s="1"/>
  <c r="N21" i="4" s="1"/>
  <c r="G20" i="9"/>
  <c r="F20" i="9" s="1"/>
  <c r="G19" i="9"/>
  <c r="F19" i="9" s="1"/>
  <c r="G18" i="9"/>
  <c r="F18" i="9"/>
  <c r="G17" i="9"/>
  <c r="F17" i="9"/>
  <c r="G16" i="9"/>
  <c r="F16" i="9" s="1"/>
  <c r="G15" i="9"/>
  <c r="F15" i="9" s="1"/>
  <c r="G14" i="9"/>
  <c r="F14" i="9"/>
  <c r="G13" i="9"/>
  <c r="F13" i="9"/>
  <c r="G12" i="9"/>
  <c r="F12" i="9" s="1"/>
  <c r="G11" i="9"/>
  <c r="F11" i="9" s="1"/>
  <c r="G10" i="9"/>
  <c r="F10" i="9"/>
  <c r="G9" i="9"/>
  <c r="F9" i="9" s="1"/>
  <c r="G8" i="9"/>
  <c r="F8" i="9"/>
  <c r="G7" i="9"/>
  <c r="F7" i="9" s="1"/>
  <c r="G6" i="9"/>
  <c r="F6" i="9"/>
  <c r="G5" i="9"/>
  <c r="F5" i="9" s="1"/>
  <c r="G4" i="9"/>
  <c r="F4" i="9"/>
  <c r="G3" i="9"/>
  <c r="F3" i="9" s="1"/>
  <c r="G2" i="9"/>
  <c r="F2" i="9"/>
  <c r="G121" i="8"/>
  <c r="F121" i="8"/>
  <c r="G120" i="8"/>
  <c r="F120" i="8" s="1"/>
  <c r="M118" i="4" s="1"/>
  <c r="G119" i="8"/>
  <c r="F119" i="8" s="1"/>
  <c r="G118" i="8"/>
  <c r="F118" i="8"/>
  <c r="G117" i="8"/>
  <c r="F117" i="8"/>
  <c r="G116" i="8"/>
  <c r="F116" i="8" s="1"/>
  <c r="G115" i="8"/>
  <c r="F115" i="8" s="1"/>
  <c r="G114" i="8"/>
  <c r="F114" i="8"/>
  <c r="G113" i="8"/>
  <c r="F113" i="8" s="1"/>
  <c r="G112" i="8"/>
  <c r="F112" i="8"/>
  <c r="G111" i="8"/>
  <c r="F111" i="8" s="1"/>
  <c r="G110" i="8"/>
  <c r="F110" i="8"/>
  <c r="G109" i="8"/>
  <c r="F109" i="8" s="1"/>
  <c r="M108" i="4" s="1"/>
  <c r="G108" i="8"/>
  <c r="F108" i="8"/>
  <c r="G107" i="8"/>
  <c r="F107" i="8" s="1"/>
  <c r="G106" i="8"/>
  <c r="F106" i="8"/>
  <c r="G105" i="8"/>
  <c r="F105" i="8"/>
  <c r="G104" i="8"/>
  <c r="F104" i="8" s="1"/>
  <c r="G103" i="8"/>
  <c r="F103" i="8" s="1"/>
  <c r="G102" i="8"/>
  <c r="F102" i="8"/>
  <c r="G101" i="8"/>
  <c r="F101" i="8" s="1"/>
  <c r="G100" i="8"/>
  <c r="F100" i="8" s="1"/>
  <c r="M100" i="4" s="1"/>
  <c r="G99" i="8"/>
  <c r="F99" i="8" s="1"/>
  <c r="G98" i="8"/>
  <c r="F98" i="8"/>
  <c r="G97" i="8"/>
  <c r="F97" i="8" s="1"/>
  <c r="M97" i="4" s="1"/>
  <c r="G96" i="8"/>
  <c r="F96" i="8"/>
  <c r="G95" i="8"/>
  <c r="F95" i="8" s="1"/>
  <c r="G94" i="8"/>
  <c r="F94" i="8"/>
  <c r="G93" i="8"/>
  <c r="F93" i="8" s="1"/>
  <c r="M93" i="4" s="1"/>
  <c r="G92" i="8"/>
  <c r="F92" i="8" s="1"/>
  <c r="G91" i="8"/>
  <c r="F91" i="8" s="1"/>
  <c r="G90" i="8"/>
  <c r="F90" i="8"/>
  <c r="G89" i="8"/>
  <c r="F89" i="8"/>
  <c r="G88" i="8"/>
  <c r="F88" i="8" s="1"/>
  <c r="M88" i="4" s="1"/>
  <c r="G87" i="8"/>
  <c r="F87" i="8" s="1"/>
  <c r="G86" i="8"/>
  <c r="F86" i="8"/>
  <c r="G85" i="8"/>
  <c r="F85" i="8"/>
  <c r="G84" i="8"/>
  <c r="F84" i="8" s="1"/>
  <c r="G83" i="8"/>
  <c r="F83" i="8" s="1"/>
  <c r="G82" i="8"/>
  <c r="F82" i="8"/>
  <c r="G81" i="8"/>
  <c r="F81" i="8" s="1"/>
  <c r="G80" i="8"/>
  <c r="F80" i="8"/>
  <c r="G79" i="8"/>
  <c r="F79" i="8" s="1"/>
  <c r="G78" i="8"/>
  <c r="F78" i="8"/>
  <c r="G77" i="8"/>
  <c r="F77" i="8" s="1"/>
  <c r="M77" i="4" s="1"/>
  <c r="G76" i="8"/>
  <c r="F76" i="8"/>
  <c r="G75" i="8"/>
  <c r="F75" i="8" s="1"/>
  <c r="G74" i="8"/>
  <c r="F74" i="8"/>
  <c r="G73" i="8"/>
  <c r="F73" i="8"/>
  <c r="G72" i="8"/>
  <c r="F72" i="8" s="1"/>
  <c r="M72" i="4" s="1"/>
  <c r="H72" i="4" s="1"/>
  <c r="G71" i="8"/>
  <c r="F71" i="8" s="1"/>
  <c r="G70" i="8"/>
  <c r="F70" i="8"/>
  <c r="G69" i="8"/>
  <c r="F69" i="8" s="1"/>
  <c r="G68" i="8"/>
  <c r="F68" i="8" s="1"/>
  <c r="G67" i="8"/>
  <c r="F67" i="8" s="1"/>
  <c r="G66" i="8"/>
  <c r="F66" i="8"/>
  <c r="G65" i="8"/>
  <c r="F65" i="8" s="1"/>
  <c r="G64" i="8"/>
  <c r="F64" i="8"/>
  <c r="G63" i="8"/>
  <c r="F63" i="8" s="1"/>
  <c r="G62" i="8"/>
  <c r="F62" i="8"/>
  <c r="G61" i="8"/>
  <c r="F61" i="8" s="1"/>
  <c r="G60" i="8"/>
  <c r="F60" i="8" s="1"/>
  <c r="M60" i="4" s="1"/>
  <c r="H60" i="4" s="1"/>
  <c r="G60" i="4" s="1"/>
  <c r="F60" i="4" s="1"/>
  <c r="G59" i="8"/>
  <c r="F59" i="8" s="1"/>
  <c r="G58" i="8"/>
  <c r="F58" i="8"/>
  <c r="G57" i="8"/>
  <c r="F57" i="8"/>
  <c r="G56" i="8"/>
  <c r="F56" i="8" s="1"/>
  <c r="G55" i="8"/>
  <c r="F55" i="8" s="1"/>
  <c r="G54" i="8"/>
  <c r="F54" i="8"/>
  <c r="G53" i="8"/>
  <c r="F53" i="8"/>
  <c r="G52" i="8"/>
  <c r="F52" i="8" s="1"/>
  <c r="G51" i="8"/>
  <c r="F51" i="8" s="1"/>
  <c r="G50" i="8"/>
  <c r="F50" i="8"/>
  <c r="G49" i="8"/>
  <c r="F49" i="8" s="1"/>
  <c r="M49" i="4" s="1"/>
  <c r="G48" i="8"/>
  <c r="F48" i="8"/>
  <c r="G47" i="8"/>
  <c r="F47" i="8" s="1"/>
  <c r="G46" i="8"/>
  <c r="F46" i="8"/>
  <c r="G45" i="8"/>
  <c r="F45" i="8" s="1"/>
  <c r="G44" i="8"/>
  <c r="F44" i="8"/>
  <c r="G43" i="8"/>
  <c r="F43" i="8" s="1"/>
  <c r="G42" i="8"/>
  <c r="F42" i="8" s="1"/>
  <c r="G41" i="8"/>
  <c r="F41" i="8"/>
  <c r="G40" i="8"/>
  <c r="F40" i="8" s="1"/>
  <c r="G39" i="8"/>
  <c r="F39" i="8" s="1"/>
  <c r="G38" i="8"/>
  <c r="F38" i="8" s="1"/>
  <c r="G37" i="8"/>
  <c r="F37" i="8" s="1"/>
  <c r="M37" i="4" s="1"/>
  <c r="G36" i="8"/>
  <c r="F36" i="8" s="1"/>
  <c r="G35" i="8"/>
  <c r="F35" i="8" s="1"/>
  <c r="G34" i="8"/>
  <c r="F34" i="8"/>
  <c r="G33" i="8"/>
  <c r="F33" i="8" s="1"/>
  <c r="G32" i="8"/>
  <c r="F32" i="8"/>
  <c r="G31" i="8"/>
  <c r="F31" i="8" s="1"/>
  <c r="G30" i="8"/>
  <c r="F30" i="8"/>
  <c r="G29" i="8"/>
  <c r="F29" i="8" s="1"/>
  <c r="M29" i="4" s="1"/>
  <c r="G28" i="8"/>
  <c r="F28" i="8" s="1"/>
  <c r="G27" i="8"/>
  <c r="F27" i="8" s="1"/>
  <c r="G26" i="8"/>
  <c r="F26" i="8" s="1"/>
  <c r="G25" i="8"/>
  <c r="F25" i="8"/>
  <c r="G24" i="8"/>
  <c r="F24" i="8" s="1"/>
  <c r="G23" i="8"/>
  <c r="F23" i="8" s="1"/>
  <c r="G22" i="8"/>
  <c r="F22" i="8" s="1"/>
  <c r="M22" i="4" s="1"/>
  <c r="G21" i="8"/>
  <c r="F21" i="8"/>
  <c r="G20" i="8"/>
  <c r="F20" i="8" s="1"/>
  <c r="G19" i="8"/>
  <c r="F19" i="8" s="1"/>
  <c r="G18" i="8"/>
  <c r="F18" i="8"/>
  <c r="G17" i="8"/>
  <c r="F17" i="8" s="1"/>
  <c r="G16" i="8"/>
  <c r="F16" i="8"/>
  <c r="G15" i="8"/>
  <c r="F15" i="8" s="1"/>
  <c r="G14" i="8"/>
  <c r="F14" i="8" s="1"/>
  <c r="G13" i="8"/>
  <c r="F13" i="8" s="1"/>
  <c r="G12" i="8"/>
  <c r="F12" i="8"/>
  <c r="G11" i="8"/>
  <c r="F11" i="8" s="1"/>
  <c r="G10" i="8"/>
  <c r="F10" i="8" s="1"/>
  <c r="G9" i="8"/>
  <c r="F9" i="8"/>
  <c r="G8" i="8"/>
  <c r="F8" i="8" s="1"/>
  <c r="G7" i="8"/>
  <c r="F7" i="8" s="1"/>
  <c r="G6" i="8"/>
  <c r="F6" i="8" s="1"/>
  <c r="M6" i="4" s="1"/>
  <c r="H6" i="4" s="1"/>
  <c r="G5" i="8"/>
  <c r="F5" i="8" s="1"/>
  <c r="G4" i="8"/>
  <c r="F4" i="8" s="1"/>
  <c r="G3" i="8"/>
  <c r="F3" i="8" s="1"/>
  <c r="G2" i="8"/>
  <c r="F2" i="8"/>
  <c r="G121" i="7"/>
  <c r="F121" i="7" s="1"/>
  <c r="L119" i="4" s="1"/>
  <c r="G120" i="7"/>
  <c r="F120" i="7"/>
  <c r="G119" i="7"/>
  <c r="F119" i="7" s="1"/>
  <c r="L117" i="4" s="1"/>
  <c r="G118" i="7"/>
  <c r="F118" i="7"/>
  <c r="G117" i="7"/>
  <c r="F117" i="7" s="1"/>
  <c r="L115" i="4" s="1"/>
  <c r="L116" i="7"/>
  <c r="K116" i="7"/>
  <c r="G116" i="7" s="1"/>
  <c r="F116" i="7" s="1"/>
  <c r="J116" i="7"/>
  <c r="L115" i="7"/>
  <c r="K115" i="7"/>
  <c r="J115" i="7"/>
  <c r="G115" i="7"/>
  <c r="F115" i="7"/>
  <c r="L114" i="7"/>
  <c r="K114" i="7"/>
  <c r="G114" i="7" s="1"/>
  <c r="F114" i="7" s="1"/>
  <c r="J114" i="7"/>
  <c r="L113" i="7"/>
  <c r="K113" i="7"/>
  <c r="J113" i="7"/>
  <c r="G113" i="7" s="1"/>
  <c r="F113" i="7" s="1"/>
  <c r="L112" i="7"/>
  <c r="K112" i="7"/>
  <c r="G112" i="7" s="1"/>
  <c r="F112" i="7" s="1"/>
  <c r="L111" i="4" s="1"/>
  <c r="J112" i="7"/>
  <c r="G111" i="7"/>
  <c r="F111" i="7" s="1"/>
  <c r="L110" i="4" s="1"/>
  <c r="G110" i="7"/>
  <c r="F110" i="7" s="1"/>
  <c r="L109" i="4" s="1"/>
  <c r="G109" i="7"/>
  <c r="F109" i="7" s="1"/>
  <c r="L108" i="4" s="1"/>
  <c r="G108" i="7"/>
  <c r="F108" i="7" s="1"/>
  <c r="L107" i="4" s="1"/>
  <c r="G107" i="7"/>
  <c r="F107" i="7" s="1"/>
  <c r="L106" i="7"/>
  <c r="K106" i="7"/>
  <c r="J106" i="7"/>
  <c r="G106" i="7" s="1"/>
  <c r="F106" i="7" s="1"/>
  <c r="L105" i="4" s="1"/>
  <c r="L105" i="7"/>
  <c r="K105" i="7"/>
  <c r="J105" i="7"/>
  <c r="G105" i="7" s="1"/>
  <c r="F105" i="7" s="1"/>
  <c r="L104" i="4" s="1"/>
  <c r="L104" i="7"/>
  <c r="K104" i="7"/>
  <c r="J104" i="7"/>
  <c r="G104" i="7" s="1"/>
  <c r="F104" i="7" s="1"/>
  <c r="L103" i="7"/>
  <c r="K103" i="7"/>
  <c r="J103" i="7"/>
  <c r="G103" i="7"/>
  <c r="F103" i="7" s="1"/>
  <c r="L102" i="4" s="1"/>
  <c r="L102" i="7"/>
  <c r="K102" i="7"/>
  <c r="J102" i="7"/>
  <c r="G102" i="7" s="1"/>
  <c r="F102" i="7" s="1"/>
  <c r="L101" i="4" s="1"/>
  <c r="G101" i="7"/>
  <c r="F101" i="7"/>
  <c r="G100" i="7"/>
  <c r="F100" i="7"/>
  <c r="G99" i="7"/>
  <c r="F99" i="7" s="1"/>
  <c r="L99" i="4" s="1"/>
  <c r="G98" i="7"/>
  <c r="F98" i="7" s="1"/>
  <c r="G97" i="7"/>
  <c r="F97" i="7"/>
  <c r="G96" i="7"/>
  <c r="F96" i="7"/>
  <c r="G95" i="7"/>
  <c r="F95" i="7" s="1"/>
  <c r="G94" i="7"/>
  <c r="F94" i="7" s="1"/>
  <c r="L94" i="4" s="1"/>
  <c r="G93" i="7"/>
  <c r="F93" i="7"/>
  <c r="G92" i="7"/>
  <c r="F92" i="7"/>
  <c r="L91" i="7"/>
  <c r="K91" i="7"/>
  <c r="J91" i="7"/>
  <c r="G91" i="7" s="1"/>
  <c r="F91" i="7" s="1"/>
  <c r="L91" i="4" s="1"/>
  <c r="L90" i="7"/>
  <c r="K90" i="7"/>
  <c r="J90" i="7"/>
  <c r="G90" i="7"/>
  <c r="F90" i="7" s="1"/>
  <c r="L89" i="7"/>
  <c r="K89" i="7"/>
  <c r="J89" i="7"/>
  <c r="G89" i="7"/>
  <c r="F89" i="7" s="1"/>
  <c r="L88" i="7"/>
  <c r="K88" i="7"/>
  <c r="J88" i="7"/>
  <c r="G88" i="7" s="1"/>
  <c r="F88" i="7" s="1"/>
  <c r="L88" i="4" s="1"/>
  <c r="H88" i="4" s="1"/>
  <c r="G88" i="4" s="1"/>
  <c r="F88" i="4" s="1"/>
  <c r="L87" i="7"/>
  <c r="K87" i="7"/>
  <c r="G87" i="7" s="1"/>
  <c r="F87" i="7" s="1"/>
  <c r="J87" i="7"/>
  <c r="G86" i="7"/>
  <c r="F86" i="7" s="1"/>
  <c r="L86" i="4" s="1"/>
  <c r="G85" i="7"/>
  <c r="F85" i="7" s="1"/>
  <c r="G84" i="7"/>
  <c r="F84" i="7" s="1"/>
  <c r="G83" i="7"/>
  <c r="F83" i="7"/>
  <c r="G82" i="7"/>
  <c r="F82" i="7" s="1"/>
  <c r="G81" i="7"/>
  <c r="F81" i="7" s="1"/>
  <c r="G80" i="7"/>
  <c r="F80" i="7" s="1"/>
  <c r="G79" i="7"/>
  <c r="F79" i="7"/>
  <c r="G78" i="7"/>
  <c r="F78" i="7" s="1"/>
  <c r="G77" i="7"/>
  <c r="F77" i="7" s="1"/>
  <c r="G76" i="7"/>
  <c r="F76" i="7" s="1"/>
  <c r="G75" i="7"/>
  <c r="F75" i="7"/>
  <c r="G74" i="7"/>
  <c r="F74" i="7" s="1"/>
  <c r="L74" i="4" s="1"/>
  <c r="H74" i="4" s="1"/>
  <c r="G74" i="4" s="1"/>
  <c r="F74" i="4" s="1"/>
  <c r="G73" i="7"/>
  <c r="F73" i="7" s="1"/>
  <c r="G72" i="7"/>
  <c r="F72" i="7" s="1"/>
  <c r="G71" i="7"/>
  <c r="F71" i="7"/>
  <c r="G70" i="7"/>
  <c r="F70" i="7" s="1"/>
  <c r="L70" i="4" s="1"/>
  <c r="G69" i="7"/>
  <c r="F69" i="7" s="1"/>
  <c r="G68" i="7"/>
  <c r="F68" i="7" s="1"/>
  <c r="G67" i="7"/>
  <c r="F67" i="7"/>
  <c r="L66" i="7"/>
  <c r="K66" i="7"/>
  <c r="J66" i="7"/>
  <c r="G66" i="7" s="1"/>
  <c r="F66" i="7" s="1"/>
  <c r="L65" i="7"/>
  <c r="K65" i="7"/>
  <c r="J65" i="7"/>
  <c r="G65" i="7" s="1"/>
  <c r="F65" i="7" s="1"/>
  <c r="L64" i="7"/>
  <c r="K64" i="7"/>
  <c r="J64" i="7"/>
  <c r="G64" i="7" s="1"/>
  <c r="F64" i="7" s="1"/>
  <c r="L63" i="7"/>
  <c r="K63" i="7"/>
  <c r="J63" i="7"/>
  <c r="G63" i="7" s="1"/>
  <c r="F63" i="7" s="1"/>
  <c r="L63" i="4" s="1"/>
  <c r="H63" i="4" s="1"/>
  <c r="G63" i="4" s="1"/>
  <c r="F63" i="4" s="1"/>
  <c r="L62" i="7"/>
  <c r="K62" i="7"/>
  <c r="J62" i="7"/>
  <c r="G62" i="7"/>
  <c r="F62" i="7" s="1"/>
  <c r="L61" i="7"/>
  <c r="K61" i="7"/>
  <c r="J61" i="7"/>
  <c r="G61" i="7"/>
  <c r="F61" i="7" s="1"/>
  <c r="L61" i="4" s="1"/>
  <c r="L60" i="7"/>
  <c r="K60" i="7"/>
  <c r="J60" i="7"/>
  <c r="G60" i="7" s="1"/>
  <c r="F60" i="7" s="1"/>
  <c r="L59" i="7"/>
  <c r="K59" i="7"/>
  <c r="G59" i="7" s="1"/>
  <c r="F59" i="7" s="1"/>
  <c r="J59" i="7"/>
  <c r="L58" i="7"/>
  <c r="K58" i="7"/>
  <c r="J58" i="7"/>
  <c r="G58" i="7" s="1"/>
  <c r="F58" i="7" s="1"/>
  <c r="L57" i="7"/>
  <c r="K57" i="7"/>
  <c r="J57" i="7"/>
  <c r="G57" i="7" s="1"/>
  <c r="F57" i="7" s="1"/>
  <c r="G56" i="7"/>
  <c r="F56" i="7" s="1"/>
  <c r="G55" i="7"/>
  <c r="F55" i="7" s="1"/>
  <c r="G54" i="7"/>
  <c r="F54" i="7"/>
  <c r="G53" i="7"/>
  <c r="F53" i="7" s="1"/>
  <c r="G52" i="7"/>
  <c r="F52" i="7" s="1"/>
  <c r="G51" i="7"/>
  <c r="F51" i="7" s="1"/>
  <c r="L51" i="4" s="1"/>
  <c r="G50" i="7"/>
  <c r="F50" i="7"/>
  <c r="G49" i="7"/>
  <c r="F49" i="7" s="1"/>
  <c r="G48" i="7"/>
  <c r="F48" i="7" s="1"/>
  <c r="G47" i="7"/>
  <c r="F47" i="7" s="1"/>
  <c r="L47" i="4" s="1"/>
  <c r="H47" i="4" s="1"/>
  <c r="G46" i="7"/>
  <c r="F46" i="7"/>
  <c r="G45" i="7"/>
  <c r="F45" i="7" s="1"/>
  <c r="L45" i="4" s="1"/>
  <c r="G44" i="7"/>
  <c r="F44" i="7" s="1"/>
  <c r="G43" i="7"/>
  <c r="F43" i="7" s="1"/>
  <c r="G42" i="7"/>
  <c r="F42" i="7"/>
  <c r="G41" i="7"/>
  <c r="F41" i="7" s="1"/>
  <c r="G40" i="7"/>
  <c r="F40" i="7" s="1"/>
  <c r="G39" i="7"/>
  <c r="F39" i="7" s="1"/>
  <c r="G38" i="7"/>
  <c r="F38" i="7"/>
  <c r="G37" i="7"/>
  <c r="F37" i="7" s="1"/>
  <c r="L36" i="7"/>
  <c r="K36" i="7"/>
  <c r="J36" i="7"/>
  <c r="G36" i="7" s="1"/>
  <c r="F36" i="7" s="1"/>
  <c r="L35" i="7"/>
  <c r="K35" i="7"/>
  <c r="J35" i="7"/>
  <c r="G35" i="7" s="1"/>
  <c r="F35" i="7" s="1"/>
  <c r="L34" i="7"/>
  <c r="K34" i="7"/>
  <c r="J34" i="7"/>
  <c r="G34" i="7"/>
  <c r="F34" i="7" s="1"/>
  <c r="L33" i="7"/>
  <c r="K33" i="7"/>
  <c r="J33" i="7"/>
  <c r="G33" i="7"/>
  <c r="F33" i="7" s="1"/>
  <c r="L32" i="7"/>
  <c r="K32" i="7"/>
  <c r="J32" i="7"/>
  <c r="G32" i="7" s="1"/>
  <c r="F32" i="7" s="1"/>
  <c r="L31" i="7"/>
  <c r="K31" i="7"/>
  <c r="G31" i="7" s="1"/>
  <c r="F31" i="7" s="1"/>
  <c r="L31" i="4" s="1"/>
  <c r="J31" i="7"/>
  <c r="L30" i="7"/>
  <c r="K30" i="7"/>
  <c r="J30" i="7"/>
  <c r="G30" i="7" s="1"/>
  <c r="F30" i="7" s="1"/>
  <c r="L29" i="7"/>
  <c r="K29" i="7"/>
  <c r="J29" i="7"/>
  <c r="G29" i="7" s="1"/>
  <c r="F29" i="7" s="1"/>
  <c r="L28" i="7"/>
  <c r="K28" i="7"/>
  <c r="J28" i="7"/>
  <c r="G28" i="7" s="1"/>
  <c r="F28" i="7" s="1"/>
  <c r="L27" i="7"/>
  <c r="K27" i="7"/>
  <c r="J27" i="7"/>
  <c r="G27" i="7" s="1"/>
  <c r="F27" i="7" s="1"/>
  <c r="L26" i="7"/>
  <c r="K26" i="7"/>
  <c r="J26" i="7"/>
  <c r="G26" i="7"/>
  <c r="F26" i="7" s="1"/>
  <c r="L25" i="7"/>
  <c r="K25" i="7"/>
  <c r="J25" i="7"/>
  <c r="G25" i="7"/>
  <c r="F25" i="7" s="1"/>
  <c r="L24" i="7"/>
  <c r="K24" i="7"/>
  <c r="J24" i="7"/>
  <c r="G24" i="7" s="1"/>
  <c r="F24" i="7" s="1"/>
  <c r="L24" i="4" s="1"/>
  <c r="L23" i="7"/>
  <c r="K23" i="7"/>
  <c r="G23" i="7" s="1"/>
  <c r="F23" i="7" s="1"/>
  <c r="J23" i="7"/>
  <c r="L22" i="7"/>
  <c r="K22" i="7"/>
  <c r="J22" i="7"/>
  <c r="G22" i="7" s="1"/>
  <c r="F22" i="7" s="1"/>
  <c r="G21" i="7"/>
  <c r="F21" i="7"/>
  <c r="G20" i="7"/>
  <c r="F20" i="7" s="1"/>
  <c r="G19" i="7"/>
  <c r="F19" i="7" s="1"/>
  <c r="G18" i="7"/>
  <c r="F18" i="7"/>
  <c r="G17" i="7"/>
  <c r="F17" i="7"/>
  <c r="G16" i="7"/>
  <c r="F16" i="7" s="1"/>
  <c r="G15" i="7"/>
  <c r="F15" i="7" s="1"/>
  <c r="G14" i="7"/>
  <c r="F14" i="7"/>
  <c r="G13" i="7"/>
  <c r="F13" i="7"/>
  <c r="G12" i="7"/>
  <c r="F12" i="7" s="1"/>
  <c r="G11" i="7"/>
  <c r="F11" i="7" s="1"/>
  <c r="G10" i="7"/>
  <c r="F10" i="7"/>
  <c r="G9" i="7"/>
  <c r="F9" i="7"/>
  <c r="G8" i="7"/>
  <c r="F8" i="7" s="1"/>
  <c r="L8" i="4" s="1"/>
  <c r="G7" i="7"/>
  <c r="F7" i="7" s="1"/>
  <c r="G6" i="7"/>
  <c r="F6" i="7"/>
  <c r="G5" i="7"/>
  <c r="F5" i="7"/>
  <c r="G4" i="7"/>
  <c r="F4" i="7" s="1"/>
  <c r="G3" i="7"/>
  <c r="F3" i="7" s="1"/>
  <c r="G2" i="7"/>
  <c r="F2" i="7"/>
  <c r="G121" i="6"/>
  <c r="F121" i="6"/>
  <c r="G120" i="6"/>
  <c r="F120" i="6" s="1"/>
  <c r="K118" i="4" s="1"/>
  <c r="G119" i="6"/>
  <c r="F119" i="6" s="1"/>
  <c r="K117" i="4" s="1"/>
  <c r="G118" i="6"/>
  <c r="F118" i="6"/>
  <c r="G117" i="6"/>
  <c r="F117" i="6"/>
  <c r="J116" i="6"/>
  <c r="I116" i="6"/>
  <c r="H116" i="6"/>
  <c r="G116" i="6" s="1"/>
  <c r="F116" i="6" s="1"/>
  <c r="J115" i="6"/>
  <c r="I115" i="6"/>
  <c r="H115" i="6"/>
  <c r="G115" i="6"/>
  <c r="F115" i="6" s="1"/>
  <c r="J114" i="6"/>
  <c r="I114" i="6"/>
  <c r="H114" i="6"/>
  <c r="G114" i="6"/>
  <c r="F114" i="6" s="1"/>
  <c r="J113" i="6"/>
  <c r="I113" i="6"/>
  <c r="H113" i="6"/>
  <c r="G113" i="6" s="1"/>
  <c r="F113" i="6" s="1"/>
  <c r="K112" i="4" s="1"/>
  <c r="J112" i="6"/>
  <c r="I112" i="6"/>
  <c r="H112" i="6"/>
  <c r="G112" i="6" s="1"/>
  <c r="F112" i="6" s="1"/>
  <c r="K111" i="4" s="1"/>
  <c r="G111" i="6"/>
  <c r="F111" i="6" s="1"/>
  <c r="K110" i="4" s="1"/>
  <c r="G110" i="6"/>
  <c r="F110" i="6" s="1"/>
  <c r="K109" i="4" s="1"/>
  <c r="G109" i="6"/>
  <c r="F109" i="6" s="1"/>
  <c r="K108" i="4" s="1"/>
  <c r="G108" i="6"/>
  <c r="F108" i="6"/>
  <c r="G107" i="6"/>
  <c r="F107" i="6" s="1"/>
  <c r="K106" i="4" s="1"/>
  <c r="J106" i="6"/>
  <c r="I106" i="6"/>
  <c r="H106" i="6"/>
  <c r="G106" i="6" s="1"/>
  <c r="F106" i="6" s="1"/>
  <c r="J105" i="6"/>
  <c r="I105" i="6"/>
  <c r="H105" i="6"/>
  <c r="G105" i="6" s="1"/>
  <c r="F105" i="6" s="1"/>
  <c r="J104" i="6"/>
  <c r="I104" i="6"/>
  <c r="H104" i="6"/>
  <c r="G104" i="6"/>
  <c r="F104" i="6" s="1"/>
  <c r="K103" i="4" s="1"/>
  <c r="J103" i="6"/>
  <c r="I103" i="6"/>
  <c r="H103" i="6"/>
  <c r="G103" i="6"/>
  <c r="F103" i="6" s="1"/>
  <c r="K102" i="4" s="1"/>
  <c r="J102" i="6"/>
  <c r="I102" i="6"/>
  <c r="H102" i="6"/>
  <c r="G102" i="6" s="1"/>
  <c r="F102" i="6" s="1"/>
  <c r="K101" i="4" s="1"/>
  <c r="G101" i="6"/>
  <c r="F101" i="6"/>
  <c r="G100" i="6"/>
  <c r="F100" i="6" s="1"/>
  <c r="K100" i="4" s="1"/>
  <c r="G99" i="6"/>
  <c r="F99" i="6" s="1"/>
  <c r="K99" i="4" s="1"/>
  <c r="H99" i="4" s="1"/>
  <c r="G99" i="4" s="1"/>
  <c r="F99" i="4" s="1"/>
  <c r="G98" i="6"/>
  <c r="F98" i="6" s="1"/>
  <c r="K98" i="4" s="1"/>
  <c r="G97" i="6"/>
  <c r="F97" i="6"/>
  <c r="G96" i="6"/>
  <c r="F96" i="6" s="1"/>
  <c r="G95" i="6"/>
  <c r="F95" i="6" s="1"/>
  <c r="K95" i="4" s="1"/>
  <c r="G94" i="6"/>
  <c r="F94" i="6" s="1"/>
  <c r="G93" i="6"/>
  <c r="F93" i="6"/>
  <c r="G92" i="6"/>
  <c r="F92" i="6" s="1"/>
  <c r="K92" i="4" s="1"/>
  <c r="I91" i="6"/>
  <c r="H91" i="6"/>
  <c r="G91" i="6" s="1"/>
  <c r="F91" i="6" s="1"/>
  <c r="K91" i="4" s="1"/>
  <c r="H91" i="4" s="1"/>
  <c r="G91" i="4" s="1"/>
  <c r="F91" i="4" s="1"/>
  <c r="I90" i="6"/>
  <c r="H90" i="6"/>
  <c r="G90" i="6" s="1"/>
  <c r="F90" i="6" s="1"/>
  <c r="I89" i="6"/>
  <c r="H89" i="6"/>
  <c r="G89" i="6" s="1"/>
  <c r="F89" i="6" s="1"/>
  <c r="I88" i="6"/>
  <c r="H88" i="6"/>
  <c r="G88" i="6" s="1"/>
  <c r="F88" i="6" s="1"/>
  <c r="I87" i="6"/>
  <c r="H87" i="6"/>
  <c r="G87" i="6" s="1"/>
  <c r="F87" i="6" s="1"/>
  <c r="K87" i="4" s="1"/>
  <c r="G86" i="6"/>
  <c r="F86" i="6"/>
  <c r="G85" i="6"/>
  <c r="F85" i="6" s="1"/>
  <c r="G84" i="6"/>
  <c r="F84" i="6" s="1"/>
  <c r="G83" i="6"/>
  <c r="F83" i="6" s="1"/>
  <c r="K83" i="4" s="1"/>
  <c r="H83" i="4" s="1"/>
  <c r="G83" i="4" s="1"/>
  <c r="F83" i="4" s="1"/>
  <c r="G82" i="6"/>
  <c r="F82" i="6"/>
  <c r="G81" i="6"/>
  <c r="F81" i="6" s="1"/>
  <c r="K81" i="4" s="1"/>
  <c r="G80" i="6"/>
  <c r="F80" i="6" s="1"/>
  <c r="G79" i="6"/>
  <c r="F79" i="6" s="1"/>
  <c r="K79" i="4" s="1"/>
  <c r="G78" i="6"/>
  <c r="F78" i="6"/>
  <c r="G77" i="6"/>
  <c r="F77" i="6" s="1"/>
  <c r="G76" i="6"/>
  <c r="F76" i="6" s="1"/>
  <c r="G75" i="6"/>
  <c r="F75" i="6" s="1"/>
  <c r="G74" i="6"/>
  <c r="F74" i="6"/>
  <c r="G73" i="6"/>
  <c r="F73" i="6" s="1"/>
  <c r="G72" i="6"/>
  <c r="F72" i="6" s="1"/>
  <c r="G71" i="6"/>
  <c r="F71" i="6" s="1"/>
  <c r="G70" i="6"/>
  <c r="F70" i="6"/>
  <c r="G69" i="6"/>
  <c r="F69" i="6" s="1"/>
  <c r="G68" i="6"/>
  <c r="F68" i="6" s="1"/>
  <c r="K68" i="4" s="1"/>
  <c r="H68" i="4" s="1"/>
  <c r="G67" i="6"/>
  <c r="F67" i="6" s="1"/>
  <c r="I66" i="6"/>
  <c r="H66" i="6"/>
  <c r="G66" i="6" s="1"/>
  <c r="F66" i="6" s="1"/>
  <c r="I65" i="6"/>
  <c r="H65" i="6"/>
  <c r="G65" i="6" s="1"/>
  <c r="F65" i="6" s="1"/>
  <c r="K65" i="4" s="1"/>
  <c r="H65" i="4" s="1"/>
  <c r="G65" i="4" s="1"/>
  <c r="F65" i="4" s="1"/>
  <c r="I64" i="6"/>
  <c r="H64" i="6"/>
  <c r="G64" i="6" s="1"/>
  <c r="F64" i="6" s="1"/>
  <c r="I63" i="6"/>
  <c r="H63" i="6"/>
  <c r="G63" i="6" s="1"/>
  <c r="F63" i="6" s="1"/>
  <c r="I62" i="6"/>
  <c r="H62" i="6"/>
  <c r="G62" i="6" s="1"/>
  <c r="F62" i="6" s="1"/>
  <c r="J61" i="6"/>
  <c r="I61" i="6"/>
  <c r="H61" i="6"/>
  <c r="G61" i="6" s="1"/>
  <c r="F61" i="6" s="1"/>
  <c r="J60" i="6"/>
  <c r="I60" i="6"/>
  <c r="H60" i="6"/>
  <c r="G60" i="6"/>
  <c r="F60" i="6" s="1"/>
  <c r="J59" i="6"/>
  <c r="G59" i="6" s="1"/>
  <c r="F59" i="6" s="1"/>
  <c r="I59" i="6"/>
  <c r="H59" i="6"/>
  <c r="J58" i="6"/>
  <c r="I58" i="6"/>
  <c r="H58" i="6"/>
  <c r="G58" i="6" s="1"/>
  <c r="F58" i="6" s="1"/>
  <c r="J57" i="6"/>
  <c r="I57" i="6"/>
  <c r="H57" i="6"/>
  <c r="G57" i="6" s="1"/>
  <c r="F57" i="6" s="1"/>
  <c r="G56" i="6"/>
  <c r="F56" i="6" s="1"/>
  <c r="G55" i="6"/>
  <c r="F55" i="6" s="1"/>
  <c r="K55" i="4" s="1"/>
  <c r="H55" i="4" s="1"/>
  <c r="G55" i="4" s="1"/>
  <c r="F55" i="4" s="1"/>
  <c r="G54" i="6"/>
  <c r="F54" i="6" s="1"/>
  <c r="G53" i="6"/>
  <c r="F53" i="6"/>
  <c r="G52" i="6"/>
  <c r="F52" i="6" s="1"/>
  <c r="G51" i="6"/>
  <c r="F51" i="6" s="1"/>
  <c r="G50" i="6"/>
  <c r="F50" i="6" s="1"/>
  <c r="G49" i="6"/>
  <c r="F49" i="6"/>
  <c r="G48" i="6"/>
  <c r="F48" i="6" s="1"/>
  <c r="G47" i="6"/>
  <c r="F47" i="6" s="1"/>
  <c r="G46" i="6"/>
  <c r="F46" i="6" s="1"/>
  <c r="K46" i="4" s="1"/>
  <c r="G45" i="6"/>
  <c r="F45" i="6"/>
  <c r="G44" i="6"/>
  <c r="F44" i="6" s="1"/>
  <c r="G43" i="6"/>
  <c r="F43" i="6" s="1"/>
  <c r="G42" i="6"/>
  <c r="F42" i="6" s="1"/>
  <c r="G41" i="6"/>
  <c r="F41" i="6"/>
  <c r="G40" i="6"/>
  <c r="F40" i="6" s="1"/>
  <c r="K40" i="4" s="1"/>
  <c r="G39" i="6"/>
  <c r="F39" i="6" s="1"/>
  <c r="G38" i="6"/>
  <c r="F38" i="6" s="1"/>
  <c r="G37" i="6"/>
  <c r="F37" i="6"/>
  <c r="J36" i="6"/>
  <c r="I36" i="6"/>
  <c r="H36" i="6"/>
  <c r="G36" i="6" s="1"/>
  <c r="F36" i="6" s="1"/>
  <c r="J35" i="6"/>
  <c r="I35" i="6"/>
  <c r="H35" i="6"/>
  <c r="G35" i="6" s="1"/>
  <c r="F35" i="6" s="1"/>
  <c r="J34" i="6"/>
  <c r="I34" i="6"/>
  <c r="H34" i="6"/>
  <c r="G34" i="6" s="1"/>
  <c r="F34" i="6" s="1"/>
  <c r="J33" i="6"/>
  <c r="I33" i="6"/>
  <c r="H33" i="6"/>
  <c r="G33" i="6" s="1"/>
  <c r="F33" i="6" s="1"/>
  <c r="K33" i="4" s="1"/>
  <c r="H33" i="4" s="1"/>
  <c r="G33" i="4" s="1"/>
  <c r="F33" i="4" s="1"/>
  <c r="J32" i="6"/>
  <c r="I32" i="6"/>
  <c r="H32" i="6"/>
  <c r="G32" i="6"/>
  <c r="F32" i="6" s="1"/>
  <c r="J31" i="6"/>
  <c r="G31" i="6" s="1"/>
  <c r="F31" i="6" s="1"/>
  <c r="K31" i="4" s="1"/>
  <c r="H31" i="4" s="1"/>
  <c r="G31" i="4" s="1"/>
  <c r="F31" i="4" s="1"/>
  <c r="I31" i="6"/>
  <c r="H31" i="6"/>
  <c r="J30" i="6"/>
  <c r="I30" i="6"/>
  <c r="H30" i="6"/>
  <c r="G30" i="6" s="1"/>
  <c r="F30" i="6" s="1"/>
  <c r="J29" i="6"/>
  <c r="I29" i="6"/>
  <c r="H29" i="6"/>
  <c r="G29" i="6" s="1"/>
  <c r="F29" i="6" s="1"/>
  <c r="J28" i="6"/>
  <c r="I28" i="6"/>
  <c r="H28" i="6"/>
  <c r="G28" i="6" s="1"/>
  <c r="F28" i="6" s="1"/>
  <c r="J27" i="6"/>
  <c r="I27" i="6"/>
  <c r="H27" i="6"/>
  <c r="G27" i="6" s="1"/>
  <c r="F27" i="6" s="1"/>
  <c r="J26" i="6"/>
  <c r="I26" i="6"/>
  <c r="H26" i="6"/>
  <c r="G26" i="6" s="1"/>
  <c r="F26" i="6" s="1"/>
  <c r="J25" i="6"/>
  <c r="I25" i="6"/>
  <c r="H25" i="6"/>
  <c r="G25" i="6" s="1"/>
  <c r="F25" i="6" s="1"/>
  <c r="J24" i="6"/>
  <c r="I24" i="6"/>
  <c r="H24" i="6"/>
  <c r="G24" i="6"/>
  <c r="F24" i="6" s="1"/>
  <c r="K24" i="4" s="1"/>
  <c r="J23" i="6"/>
  <c r="G23" i="6" s="1"/>
  <c r="F23" i="6" s="1"/>
  <c r="I23" i="6"/>
  <c r="H23" i="6"/>
  <c r="J22" i="6"/>
  <c r="I22" i="6"/>
  <c r="H22" i="6"/>
  <c r="G22" i="6" s="1"/>
  <c r="F22" i="6" s="1"/>
  <c r="G21" i="6"/>
  <c r="F21" i="6"/>
  <c r="G20" i="6"/>
  <c r="F20" i="6" s="1"/>
  <c r="G19" i="6"/>
  <c r="F19" i="6" s="1"/>
  <c r="G18" i="6"/>
  <c r="F18" i="6" s="1"/>
  <c r="G17" i="6"/>
  <c r="F17" i="6"/>
  <c r="G16" i="6"/>
  <c r="F16" i="6" s="1"/>
  <c r="G15" i="6"/>
  <c r="F15" i="6" s="1"/>
  <c r="G14" i="6"/>
  <c r="F14" i="6" s="1"/>
  <c r="K14" i="4" s="1"/>
  <c r="G13" i="6"/>
  <c r="F13" i="6"/>
  <c r="G12" i="6"/>
  <c r="F12" i="6" s="1"/>
  <c r="K12" i="4" s="1"/>
  <c r="H12" i="4" s="1"/>
  <c r="G12" i="4" s="1"/>
  <c r="F12" i="4" s="1"/>
  <c r="G11" i="6"/>
  <c r="F11" i="6" s="1"/>
  <c r="G10" i="6"/>
  <c r="F10" i="6" s="1"/>
  <c r="G9" i="6"/>
  <c r="F9" i="6"/>
  <c r="G8" i="6"/>
  <c r="F8" i="6" s="1"/>
  <c r="K8" i="4" s="1"/>
  <c r="G7" i="6"/>
  <c r="F7" i="6" s="1"/>
  <c r="G6" i="6"/>
  <c r="F6" i="6" s="1"/>
  <c r="G5" i="6"/>
  <c r="F5" i="6"/>
  <c r="G4" i="6"/>
  <c r="F4" i="6" s="1"/>
  <c r="G3" i="6"/>
  <c r="F3" i="6" s="1"/>
  <c r="G2" i="6"/>
  <c r="F2" i="6" s="1"/>
  <c r="F121" i="5"/>
  <c r="F120" i="5"/>
  <c r="F119" i="5"/>
  <c r="F118" i="5"/>
  <c r="F117" i="5"/>
  <c r="F116" i="5"/>
  <c r="F115" i="5"/>
  <c r="F114" i="5"/>
  <c r="F113" i="5"/>
  <c r="F112" i="5"/>
  <c r="F111" i="5"/>
  <c r="F110" i="5"/>
  <c r="F109" i="5"/>
  <c r="F108" i="5"/>
  <c r="F107" i="5"/>
  <c r="F106" i="5"/>
  <c r="F105" i="5"/>
  <c r="F104" i="5"/>
  <c r="F103" i="5"/>
  <c r="F102" i="5"/>
  <c r="F96" i="5"/>
  <c r="F95" i="5"/>
  <c r="F94" i="5"/>
  <c r="F93" i="5"/>
  <c r="F92" i="5"/>
  <c r="F91" i="5"/>
  <c r="F90" i="5"/>
  <c r="F89" i="5"/>
  <c r="F88" i="5"/>
  <c r="F87" i="5"/>
  <c r="F86" i="5"/>
  <c r="F85" i="5"/>
  <c r="F84" i="5"/>
  <c r="F83" i="5"/>
  <c r="F82" i="5"/>
  <c r="F76" i="5"/>
  <c r="F75" i="5"/>
  <c r="F74" i="5"/>
  <c r="F73" i="5"/>
  <c r="F72" i="5"/>
  <c r="F71" i="5"/>
  <c r="F70" i="5"/>
  <c r="F69" i="5"/>
  <c r="F68" i="5"/>
  <c r="F67" i="5"/>
  <c r="F66" i="5"/>
  <c r="F65" i="5"/>
  <c r="F64" i="5"/>
  <c r="F63" i="5"/>
  <c r="F62" i="5"/>
  <c r="F61" i="5"/>
  <c r="F60" i="5"/>
  <c r="F59" i="5"/>
  <c r="F58" i="5"/>
  <c r="F57" i="5"/>
  <c r="F51" i="5"/>
  <c r="F50" i="5"/>
  <c r="F49" i="5"/>
  <c r="F48" i="5"/>
  <c r="F47"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O119" i="4"/>
  <c r="N119" i="4"/>
  <c r="M119" i="4"/>
  <c r="K119" i="4"/>
  <c r="J119" i="4"/>
  <c r="H119" i="4" s="1"/>
  <c r="F119" i="4"/>
  <c r="O118" i="4"/>
  <c r="N118" i="4"/>
  <c r="L118" i="4"/>
  <c r="J118" i="4"/>
  <c r="H118" i="4" s="1"/>
  <c r="F118" i="4"/>
  <c r="O117" i="4"/>
  <c r="N117" i="4"/>
  <c r="M117" i="4"/>
  <c r="J117" i="4"/>
  <c r="F117" i="4"/>
  <c r="O116" i="4"/>
  <c r="N116" i="4"/>
  <c r="M116" i="4"/>
  <c r="L116" i="4"/>
  <c r="K116" i="4"/>
  <c r="J116" i="4"/>
  <c r="H116" i="4" s="1"/>
  <c r="G116" i="4" s="1"/>
  <c r="F116" i="4" s="1"/>
  <c r="O115" i="4"/>
  <c r="M115" i="4"/>
  <c r="K115" i="4"/>
  <c r="J115" i="4"/>
  <c r="F115" i="4"/>
  <c r="O114" i="4"/>
  <c r="N114" i="4"/>
  <c r="M114" i="4"/>
  <c r="L114" i="4"/>
  <c r="K114" i="4"/>
  <c r="J114" i="4"/>
  <c r="O113" i="4"/>
  <c r="N113" i="4"/>
  <c r="M113" i="4"/>
  <c r="L113" i="4"/>
  <c r="K113" i="4"/>
  <c r="J113" i="4"/>
  <c r="O112" i="4"/>
  <c r="N112" i="4"/>
  <c r="M112" i="4"/>
  <c r="L112" i="4"/>
  <c r="J112" i="4"/>
  <c r="N111" i="4"/>
  <c r="M111" i="4"/>
  <c r="J111" i="4"/>
  <c r="O110" i="4"/>
  <c r="N110" i="4"/>
  <c r="M110" i="4"/>
  <c r="J110" i="4"/>
  <c r="O109" i="4"/>
  <c r="N109" i="4"/>
  <c r="M109" i="4"/>
  <c r="J109" i="4"/>
  <c r="H109" i="4" s="1"/>
  <c r="F109" i="4"/>
  <c r="O108" i="4"/>
  <c r="J108" i="4"/>
  <c r="O107" i="4"/>
  <c r="M107" i="4"/>
  <c r="K107" i="4"/>
  <c r="J107" i="4"/>
  <c r="H107" i="4"/>
  <c r="G107" i="4" s="1"/>
  <c r="F107" i="4" s="1"/>
  <c r="O106" i="4"/>
  <c r="N106" i="4"/>
  <c r="M106" i="4"/>
  <c r="L106" i="4"/>
  <c r="J106" i="4"/>
  <c r="H106" i="4" s="1"/>
  <c r="G106" i="4" s="1"/>
  <c r="F106" i="4" s="1"/>
  <c r="O105" i="4"/>
  <c r="N105" i="4"/>
  <c r="M105" i="4"/>
  <c r="K105" i="4"/>
  <c r="J105" i="4"/>
  <c r="O104" i="4"/>
  <c r="N104" i="4"/>
  <c r="M104" i="4"/>
  <c r="K104" i="4"/>
  <c r="J104" i="4"/>
  <c r="O103" i="4"/>
  <c r="N103" i="4"/>
  <c r="M103" i="4"/>
  <c r="L103" i="4"/>
  <c r="J103" i="4"/>
  <c r="O102" i="4"/>
  <c r="N102" i="4"/>
  <c r="M102" i="4"/>
  <c r="J102" i="4"/>
  <c r="O101" i="4"/>
  <c r="H101" i="4" s="1"/>
  <c r="G101" i="4" s="1"/>
  <c r="F101" i="4" s="1"/>
  <c r="N101" i="4"/>
  <c r="M101" i="4"/>
  <c r="J101" i="4"/>
  <c r="O100" i="4"/>
  <c r="L100" i="4"/>
  <c r="J100" i="4"/>
  <c r="H100" i="4" s="1"/>
  <c r="G100" i="4" s="1"/>
  <c r="F100" i="4" s="1"/>
  <c r="O99" i="4"/>
  <c r="N99" i="4"/>
  <c r="M99" i="4"/>
  <c r="J99" i="4"/>
  <c r="O98" i="4"/>
  <c r="N98" i="4"/>
  <c r="M98" i="4"/>
  <c r="L98" i="4"/>
  <c r="J98" i="4"/>
  <c r="H98" i="4" s="1"/>
  <c r="G98" i="4" s="1"/>
  <c r="F98" i="4" s="1"/>
  <c r="O97" i="4"/>
  <c r="N97" i="4"/>
  <c r="L97" i="4"/>
  <c r="K97" i="4"/>
  <c r="J97" i="4"/>
  <c r="O96" i="4"/>
  <c r="N96" i="4"/>
  <c r="M96" i="4"/>
  <c r="L96" i="4"/>
  <c r="K96" i="4"/>
  <c r="J96" i="4"/>
  <c r="H96" i="4"/>
  <c r="G96" i="4" s="1"/>
  <c r="F96" i="4" s="1"/>
  <c r="O95" i="4"/>
  <c r="N95" i="4"/>
  <c r="M95" i="4"/>
  <c r="L95" i="4"/>
  <c r="J95" i="4"/>
  <c r="O94" i="4"/>
  <c r="N94" i="4"/>
  <c r="M94" i="4"/>
  <c r="K94" i="4"/>
  <c r="J94" i="4"/>
  <c r="O93" i="4"/>
  <c r="L93" i="4"/>
  <c r="K93" i="4"/>
  <c r="J93" i="4"/>
  <c r="O92" i="4"/>
  <c r="N92" i="4"/>
  <c r="M92" i="4"/>
  <c r="L92" i="4"/>
  <c r="J92" i="4"/>
  <c r="H92" i="4" s="1"/>
  <c r="G92" i="4" s="1"/>
  <c r="F92" i="4" s="1"/>
  <c r="O91" i="4"/>
  <c r="N91" i="4"/>
  <c r="M91" i="4"/>
  <c r="J91" i="4"/>
  <c r="O90" i="4"/>
  <c r="N90" i="4"/>
  <c r="M90" i="4"/>
  <c r="L90" i="4"/>
  <c r="K90" i="4"/>
  <c r="J90" i="4"/>
  <c r="H90" i="4" s="1"/>
  <c r="G90" i="4" s="1"/>
  <c r="F90" i="4" s="1"/>
  <c r="O89" i="4"/>
  <c r="N89" i="4"/>
  <c r="M89" i="4"/>
  <c r="L89" i="4"/>
  <c r="K89" i="4"/>
  <c r="J89" i="4"/>
  <c r="O88" i="4"/>
  <c r="N88" i="4"/>
  <c r="K88" i="4"/>
  <c r="J88" i="4"/>
  <c r="O87" i="4"/>
  <c r="N87" i="4"/>
  <c r="M87" i="4"/>
  <c r="L87" i="4"/>
  <c r="J87" i="4"/>
  <c r="H87" i="4" s="1"/>
  <c r="G87" i="4" s="1"/>
  <c r="F87" i="4" s="1"/>
  <c r="O86" i="4"/>
  <c r="N86" i="4"/>
  <c r="M86" i="4"/>
  <c r="K86" i="4"/>
  <c r="J86" i="4"/>
  <c r="H86" i="4" s="1"/>
  <c r="G86" i="4" s="1"/>
  <c r="F86" i="4" s="1"/>
  <c r="O85" i="4"/>
  <c r="N85" i="4"/>
  <c r="M85" i="4"/>
  <c r="L85" i="4"/>
  <c r="K85" i="4"/>
  <c r="J85" i="4"/>
  <c r="H85" i="4" s="1"/>
  <c r="G85" i="4" s="1"/>
  <c r="F85" i="4" s="1"/>
  <c r="O84" i="4"/>
  <c r="M84" i="4"/>
  <c r="L84" i="4"/>
  <c r="K84" i="4"/>
  <c r="J84" i="4"/>
  <c r="H84" i="4" s="1"/>
  <c r="G84" i="4" s="1"/>
  <c r="F84" i="4" s="1"/>
  <c r="O83" i="4"/>
  <c r="N83" i="4"/>
  <c r="M83" i="4"/>
  <c r="L83" i="4"/>
  <c r="J83" i="4"/>
  <c r="O82" i="4"/>
  <c r="N82" i="4"/>
  <c r="M82" i="4"/>
  <c r="L82" i="4"/>
  <c r="K82" i="4"/>
  <c r="J82" i="4"/>
  <c r="H82" i="4"/>
  <c r="G82" i="4" s="1"/>
  <c r="F82" i="4" s="1"/>
  <c r="N81" i="4"/>
  <c r="M81" i="4"/>
  <c r="L81" i="4"/>
  <c r="J81" i="4"/>
  <c r="O80" i="4"/>
  <c r="N80" i="4"/>
  <c r="M80" i="4"/>
  <c r="L80" i="4"/>
  <c r="K80" i="4"/>
  <c r="J80" i="4"/>
  <c r="H80" i="4"/>
  <c r="G80" i="4" s="1"/>
  <c r="F80" i="4" s="1"/>
  <c r="O79" i="4"/>
  <c r="N79" i="4"/>
  <c r="M79" i="4"/>
  <c r="L79" i="4"/>
  <c r="J79" i="4"/>
  <c r="H79" i="4"/>
  <c r="G79" i="4" s="1"/>
  <c r="F79" i="4" s="1"/>
  <c r="O78" i="4"/>
  <c r="N78" i="4"/>
  <c r="M78" i="4"/>
  <c r="L78" i="4"/>
  <c r="K78" i="4"/>
  <c r="J78" i="4"/>
  <c r="H78" i="4" s="1"/>
  <c r="G78" i="4" s="1"/>
  <c r="F78" i="4" s="1"/>
  <c r="O77" i="4"/>
  <c r="N77" i="4"/>
  <c r="L77" i="4"/>
  <c r="K77" i="4"/>
  <c r="J77" i="4"/>
  <c r="O76" i="4"/>
  <c r="M76" i="4"/>
  <c r="L76" i="4"/>
  <c r="K76" i="4"/>
  <c r="J76" i="4"/>
  <c r="F76" i="4"/>
  <c r="O75" i="4"/>
  <c r="N75" i="4"/>
  <c r="M75" i="4"/>
  <c r="L75" i="4"/>
  <c r="K75" i="4"/>
  <c r="J75" i="4"/>
  <c r="H75" i="4" s="1"/>
  <c r="G75" i="4" s="1"/>
  <c r="F75" i="4" s="1"/>
  <c r="O74" i="4"/>
  <c r="N74" i="4"/>
  <c r="M74" i="4"/>
  <c r="K74" i="4"/>
  <c r="J74" i="4"/>
  <c r="O73" i="4"/>
  <c r="N73" i="4"/>
  <c r="H73" i="4" s="1"/>
  <c r="M73" i="4"/>
  <c r="L73" i="4"/>
  <c r="K73" i="4"/>
  <c r="J73" i="4"/>
  <c r="F73" i="4"/>
  <c r="O72" i="4"/>
  <c r="N72" i="4"/>
  <c r="L72" i="4"/>
  <c r="K72" i="4"/>
  <c r="J72" i="4"/>
  <c r="F72" i="4"/>
  <c r="O71" i="4"/>
  <c r="N71" i="4"/>
  <c r="H71" i="4" s="1"/>
  <c r="M71" i="4"/>
  <c r="L71" i="4"/>
  <c r="K71" i="4"/>
  <c r="J71" i="4"/>
  <c r="O70" i="4"/>
  <c r="N70" i="4"/>
  <c r="M70" i="4"/>
  <c r="K70" i="4"/>
  <c r="J70" i="4"/>
  <c r="H70" i="4" s="1"/>
  <c r="O69" i="4"/>
  <c r="N69" i="4"/>
  <c r="M69" i="4"/>
  <c r="L69" i="4"/>
  <c r="K69" i="4"/>
  <c r="J69" i="4"/>
  <c r="H69" i="4" s="1"/>
  <c r="O68" i="4"/>
  <c r="N68" i="4"/>
  <c r="M68" i="4"/>
  <c r="L68" i="4"/>
  <c r="J68" i="4"/>
  <c r="O67" i="4"/>
  <c r="N67" i="4"/>
  <c r="M67" i="4"/>
  <c r="L67" i="4"/>
  <c r="K67" i="4"/>
  <c r="J67" i="4"/>
  <c r="H67" i="4" s="1"/>
  <c r="O66" i="4"/>
  <c r="N66" i="4"/>
  <c r="M66" i="4"/>
  <c r="L66" i="4"/>
  <c r="K66" i="4"/>
  <c r="H66" i="4" s="1"/>
  <c r="G66" i="4" s="1"/>
  <c r="F66" i="4" s="1"/>
  <c r="J66" i="4"/>
  <c r="O65" i="4"/>
  <c r="N65" i="4"/>
  <c r="M65" i="4"/>
  <c r="L65" i="4"/>
  <c r="J65" i="4"/>
  <c r="O64" i="4"/>
  <c r="N64" i="4"/>
  <c r="M64" i="4"/>
  <c r="H64" i="4" s="1"/>
  <c r="G64" i="4" s="1"/>
  <c r="F64" i="4" s="1"/>
  <c r="L64" i="4"/>
  <c r="K64" i="4"/>
  <c r="J64" i="4"/>
  <c r="O63" i="4"/>
  <c r="N63" i="4"/>
  <c r="M63" i="4"/>
  <c r="K63" i="4"/>
  <c r="J63" i="4"/>
  <c r="O62" i="4"/>
  <c r="N62" i="4"/>
  <c r="M62" i="4"/>
  <c r="L62" i="4"/>
  <c r="K62" i="4"/>
  <c r="J62" i="4"/>
  <c r="H62" i="4" s="1"/>
  <c r="G62" i="4" s="1"/>
  <c r="F62" i="4" s="1"/>
  <c r="N61" i="4"/>
  <c r="M61" i="4"/>
  <c r="K61" i="4"/>
  <c r="J61" i="4"/>
  <c r="O60" i="4"/>
  <c r="N60" i="4"/>
  <c r="L60" i="4"/>
  <c r="K60" i="4"/>
  <c r="J60" i="4"/>
  <c r="O59" i="4"/>
  <c r="N59" i="4"/>
  <c r="M59" i="4"/>
  <c r="L59" i="4"/>
  <c r="K59" i="4"/>
  <c r="J59" i="4"/>
  <c r="H59" i="4" s="1"/>
  <c r="G59" i="4" s="1"/>
  <c r="F59" i="4" s="1"/>
  <c r="O58" i="4"/>
  <c r="N58" i="4"/>
  <c r="M58" i="4"/>
  <c r="L58" i="4"/>
  <c r="K58" i="4"/>
  <c r="H58" i="4" s="1"/>
  <c r="G58" i="4" s="1"/>
  <c r="F58" i="4" s="1"/>
  <c r="J58" i="4"/>
  <c r="O57" i="4"/>
  <c r="N57" i="4"/>
  <c r="M57" i="4"/>
  <c r="L57" i="4"/>
  <c r="H57" i="4" s="1"/>
  <c r="G57" i="4" s="1"/>
  <c r="F57" i="4" s="1"/>
  <c r="K57" i="4"/>
  <c r="J57" i="4"/>
  <c r="O56" i="4"/>
  <c r="N56" i="4"/>
  <c r="M56" i="4"/>
  <c r="L56" i="4"/>
  <c r="K56" i="4"/>
  <c r="J56" i="4"/>
  <c r="H56" i="4" s="1"/>
  <c r="G56" i="4" s="1"/>
  <c r="F56" i="4" s="1"/>
  <c r="O55" i="4"/>
  <c r="N55" i="4"/>
  <c r="M55" i="4"/>
  <c r="L55" i="4"/>
  <c r="J55" i="4"/>
  <c r="O54" i="4"/>
  <c r="N54" i="4"/>
  <c r="M54" i="4"/>
  <c r="L54" i="4"/>
  <c r="K54" i="4"/>
  <c r="J54" i="4"/>
  <c r="H54" i="4" s="1"/>
  <c r="G54" i="4" s="1"/>
  <c r="F54" i="4" s="1"/>
  <c r="O53" i="4"/>
  <c r="N53" i="4"/>
  <c r="M53" i="4"/>
  <c r="L53" i="4"/>
  <c r="K53" i="4"/>
  <c r="J53" i="4"/>
  <c r="H53" i="4" s="1"/>
  <c r="G53" i="4" s="1"/>
  <c r="F53" i="4" s="1"/>
  <c r="O52" i="4"/>
  <c r="N52" i="4"/>
  <c r="M52" i="4"/>
  <c r="L52" i="4"/>
  <c r="K52" i="4"/>
  <c r="J52" i="4"/>
  <c r="H52" i="4"/>
  <c r="G52" i="4" s="1"/>
  <c r="F52" i="4" s="1"/>
  <c r="O51" i="4"/>
  <c r="N51" i="4"/>
  <c r="M51" i="4"/>
  <c r="K51" i="4"/>
  <c r="J51" i="4"/>
  <c r="O50" i="4"/>
  <c r="N50" i="4"/>
  <c r="M50" i="4"/>
  <c r="L50" i="4"/>
  <c r="K50" i="4"/>
  <c r="H50" i="4" s="1"/>
  <c r="J50" i="4"/>
  <c r="O49" i="4"/>
  <c r="N49" i="4"/>
  <c r="L49" i="4"/>
  <c r="K49" i="4"/>
  <c r="J49" i="4"/>
  <c r="O48" i="4"/>
  <c r="N48" i="4"/>
  <c r="M48" i="4"/>
  <c r="L48" i="4"/>
  <c r="K48" i="4"/>
  <c r="J48" i="4"/>
  <c r="H48" i="4" s="1"/>
  <c r="O47" i="4"/>
  <c r="N47" i="4"/>
  <c r="M47" i="4"/>
  <c r="K47" i="4"/>
  <c r="J47" i="4"/>
  <c r="O46" i="4"/>
  <c r="N46" i="4"/>
  <c r="M46" i="4"/>
  <c r="L46" i="4"/>
  <c r="J46" i="4"/>
  <c r="O45" i="4"/>
  <c r="M45" i="4"/>
  <c r="K45" i="4"/>
  <c r="J45" i="4"/>
  <c r="N44" i="4"/>
  <c r="M44" i="4"/>
  <c r="L44" i="4"/>
  <c r="K44" i="4"/>
  <c r="J44" i="4"/>
  <c r="O43" i="4"/>
  <c r="N43" i="4"/>
  <c r="M43" i="4"/>
  <c r="L43" i="4"/>
  <c r="K43" i="4"/>
  <c r="J43" i="4"/>
  <c r="H43" i="4" s="1"/>
  <c r="G43" i="4" s="1"/>
  <c r="F43" i="4" s="1"/>
  <c r="O42" i="4"/>
  <c r="N42" i="4"/>
  <c r="M42" i="4"/>
  <c r="L42" i="4"/>
  <c r="K42" i="4"/>
  <c r="H42" i="4" s="1"/>
  <c r="G42" i="4" s="1"/>
  <c r="F42" i="4" s="1"/>
  <c r="J42" i="4"/>
  <c r="O41" i="4"/>
  <c r="N41" i="4"/>
  <c r="M41" i="4"/>
  <c r="L41" i="4"/>
  <c r="H41" i="4" s="1"/>
  <c r="G41" i="4" s="1"/>
  <c r="F41" i="4" s="1"/>
  <c r="K41" i="4"/>
  <c r="J41" i="4"/>
  <c r="O40" i="4"/>
  <c r="N40" i="4"/>
  <c r="M40" i="4"/>
  <c r="L40" i="4"/>
  <c r="J40" i="4"/>
  <c r="O39" i="4"/>
  <c r="N39" i="4"/>
  <c r="H39" i="4" s="1"/>
  <c r="G39" i="4" s="1"/>
  <c r="F39" i="4" s="1"/>
  <c r="M39" i="4"/>
  <c r="L39" i="4"/>
  <c r="K39" i="4"/>
  <c r="J39" i="4"/>
  <c r="O38" i="4"/>
  <c r="N38" i="4"/>
  <c r="M38" i="4"/>
  <c r="L38" i="4"/>
  <c r="K38" i="4"/>
  <c r="J38" i="4"/>
  <c r="H38" i="4" s="1"/>
  <c r="G38" i="4" s="1"/>
  <c r="F38" i="4" s="1"/>
  <c r="O37" i="4"/>
  <c r="N37" i="4"/>
  <c r="L37" i="4"/>
  <c r="K37" i="4"/>
  <c r="J37" i="4"/>
  <c r="O36" i="4"/>
  <c r="N36" i="4"/>
  <c r="M36" i="4"/>
  <c r="L36" i="4"/>
  <c r="K36" i="4"/>
  <c r="J36" i="4"/>
  <c r="H36" i="4"/>
  <c r="G36" i="4" s="1"/>
  <c r="F36" i="4" s="1"/>
  <c r="O35" i="4"/>
  <c r="N35" i="4"/>
  <c r="M35" i="4"/>
  <c r="L35" i="4"/>
  <c r="K35" i="4"/>
  <c r="J35" i="4"/>
  <c r="H35" i="4" s="1"/>
  <c r="G35" i="4" s="1"/>
  <c r="F35" i="4" s="1"/>
  <c r="O34" i="4"/>
  <c r="N34" i="4"/>
  <c r="M34" i="4"/>
  <c r="L34" i="4"/>
  <c r="K34" i="4"/>
  <c r="H34" i="4" s="1"/>
  <c r="G34" i="4" s="1"/>
  <c r="F34" i="4" s="1"/>
  <c r="J34" i="4"/>
  <c r="O33" i="4"/>
  <c r="N33" i="4"/>
  <c r="M33" i="4"/>
  <c r="L33" i="4"/>
  <c r="J33" i="4"/>
  <c r="O32" i="4"/>
  <c r="N32" i="4"/>
  <c r="M32" i="4"/>
  <c r="L32" i="4"/>
  <c r="K32" i="4"/>
  <c r="J32" i="4"/>
  <c r="H32" i="4" s="1"/>
  <c r="G32" i="4" s="1"/>
  <c r="F32" i="4" s="1"/>
  <c r="O31" i="4"/>
  <c r="N31" i="4"/>
  <c r="M31" i="4"/>
  <c r="J31" i="4"/>
  <c r="O30" i="4"/>
  <c r="N30" i="4"/>
  <c r="M30" i="4"/>
  <c r="L30" i="4"/>
  <c r="K30" i="4"/>
  <c r="J30" i="4"/>
  <c r="H30" i="4" s="1"/>
  <c r="G30" i="4" s="1"/>
  <c r="F30" i="4" s="1"/>
  <c r="O29" i="4"/>
  <c r="L29" i="4"/>
  <c r="K29" i="4"/>
  <c r="J29" i="4"/>
  <c r="O28" i="4"/>
  <c r="N28" i="4"/>
  <c r="M28" i="4"/>
  <c r="L28" i="4"/>
  <c r="K28" i="4"/>
  <c r="J28" i="4"/>
  <c r="H28" i="4"/>
  <c r="G28" i="4" s="1"/>
  <c r="F28" i="4" s="1"/>
  <c r="O27" i="4"/>
  <c r="N27" i="4"/>
  <c r="M27" i="4"/>
  <c r="L27" i="4"/>
  <c r="K27" i="4"/>
  <c r="J27" i="4"/>
  <c r="H27" i="4" s="1"/>
  <c r="G27" i="4" s="1"/>
  <c r="F27" i="4" s="1"/>
  <c r="O26" i="4"/>
  <c r="N26" i="4"/>
  <c r="M26" i="4"/>
  <c r="L26" i="4"/>
  <c r="K26" i="4"/>
  <c r="H26" i="4" s="1"/>
  <c r="G26" i="4" s="1"/>
  <c r="F26" i="4" s="1"/>
  <c r="J26" i="4"/>
  <c r="O25" i="4"/>
  <c r="N25" i="4"/>
  <c r="M25" i="4"/>
  <c r="L25" i="4"/>
  <c r="H25" i="4" s="1"/>
  <c r="G25" i="4" s="1"/>
  <c r="F25" i="4" s="1"/>
  <c r="K25" i="4"/>
  <c r="J25" i="4"/>
  <c r="O24" i="4"/>
  <c r="N24" i="4"/>
  <c r="M24" i="4"/>
  <c r="J24" i="4"/>
  <c r="H24" i="4" s="1"/>
  <c r="G24" i="4" s="1"/>
  <c r="F24" i="4" s="1"/>
  <c r="O23" i="4"/>
  <c r="N23" i="4"/>
  <c r="H23" i="4" s="1"/>
  <c r="G23" i="4" s="1"/>
  <c r="F23" i="4" s="1"/>
  <c r="M23" i="4"/>
  <c r="L23" i="4"/>
  <c r="K23" i="4"/>
  <c r="J23" i="4"/>
  <c r="O22" i="4"/>
  <c r="N22" i="4"/>
  <c r="L22" i="4"/>
  <c r="K22" i="4"/>
  <c r="J22" i="4"/>
  <c r="O21" i="4"/>
  <c r="M21" i="4"/>
  <c r="L21" i="4"/>
  <c r="K21" i="4"/>
  <c r="J21" i="4"/>
  <c r="H21" i="4" s="1"/>
  <c r="F21" i="4"/>
  <c r="O20" i="4"/>
  <c r="N20" i="4"/>
  <c r="M20" i="4"/>
  <c r="L20" i="4"/>
  <c r="K20" i="4"/>
  <c r="J20" i="4"/>
  <c r="H20" i="4" s="1"/>
  <c r="F20" i="4"/>
  <c r="O19" i="4"/>
  <c r="N19" i="4"/>
  <c r="M19" i="4"/>
  <c r="L19" i="4"/>
  <c r="K19" i="4"/>
  <c r="J19" i="4"/>
  <c r="H19" i="4" s="1"/>
  <c r="F19" i="4"/>
  <c r="O18" i="4"/>
  <c r="N18" i="4"/>
  <c r="M18" i="4"/>
  <c r="L18" i="4"/>
  <c r="K18" i="4"/>
  <c r="J18" i="4"/>
  <c r="H18" i="4" s="1"/>
  <c r="F18" i="4"/>
  <c r="O17" i="4"/>
  <c r="N17" i="4"/>
  <c r="M17" i="4"/>
  <c r="L17" i="4"/>
  <c r="K17" i="4"/>
  <c r="J17" i="4"/>
  <c r="H17" i="4" s="1"/>
  <c r="F17" i="4"/>
  <c r="O16" i="4"/>
  <c r="N16" i="4"/>
  <c r="M16" i="4"/>
  <c r="L16" i="4"/>
  <c r="K16" i="4"/>
  <c r="J16" i="4"/>
  <c r="H16" i="4" s="1"/>
  <c r="G16" i="4" s="1"/>
  <c r="F16" i="4" s="1"/>
  <c r="O15" i="4"/>
  <c r="N15" i="4"/>
  <c r="M15" i="4"/>
  <c r="L15" i="4"/>
  <c r="K15" i="4"/>
  <c r="J15" i="4"/>
  <c r="H15" i="4"/>
  <c r="G15" i="4" s="1"/>
  <c r="F15" i="4" s="1"/>
  <c r="O14" i="4"/>
  <c r="N14" i="4"/>
  <c r="M14" i="4"/>
  <c r="L14" i="4"/>
  <c r="J14" i="4"/>
  <c r="O13" i="4"/>
  <c r="N13" i="4"/>
  <c r="M13" i="4"/>
  <c r="L13" i="4"/>
  <c r="K13" i="4"/>
  <c r="H13" i="4" s="1"/>
  <c r="G13" i="4" s="1"/>
  <c r="F13" i="4" s="1"/>
  <c r="J13" i="4"/>
  <c r="O12" i="4"/>
  <c r="N12" i="4"/>
  <c r="M12" i="4"/>
  <c r="L12" i="4"/>
  <c r="J12" i="4"/>
  <c r="O11" i="4"/>
  <c r="N11" i="4"/>
  <c r="M11" i="4"/>
  <c r="L11" i="4"/>
  <c r="K11" i="4"/>
  <c r="J11" i="4"/>
  <c r="H11" i="4" s="1"/>
  <c r="F11" i="4"/>
  <c r="O10" i="4"/>
  <c r="N10" i="4"/>
  <c r="M10" i="4"/>
  <c r="L10" i="4"/>
  <c r="K10" i="4"/>
  <c r="J10" i="4"/>
  <c r="H10" i="4" s="1"/>
  <c r="G10" i="4" s="1"/>
  <c r="F10" i="4" s="1"/>
  <c r="O9" i="4"/>
  <c r="N9" i="4"/>
  <c r="H9" i="4" s="1"/>
  <c r="G9" i="4" s="1"/>
  <c r="F9" i="4" s="1"/>
  <c r="M9" i="4"/>
  <c r="L9" i="4"/>
  <c r="K9" i="4"/>
  <c r="J9" i="4"/>
  <c r="O8" i="4"/>
  <c r="N8" i="4"/>
  <c r="M8" i="4"/>
  <c r="J8" i="4"/>
  <c r="O7" i="4"/>
  <c r="N7" i="4"/>
  <c r="M7" i="4"/>
  <c r="L7" i="4"/>
  <c r="K7" i="4"/>
  <c r="J7" i="4"/>
  <c r="H7" i="4" s="1"/>
  <c r="G7" i="4" s="1"/>
  <c r="F7" i="4" s="1"/>
  <c r="O6" i="4"/>
  <c r="N6" i="4"/>
  <c r="L6" i="4"/>
  <c r="K6" i="4"/>
  <c r="J6" i="4"/>
  <c r="F6" i="4"/>
  <c r="N5" i="4"/>
  <c r="M5" i="4"/>
  <c r="L5" i="4"/>
  <c r="K5" i="4"/>
  <c r="J5" i="4"/>
  <c r="O4" i="4"/>
  <c r="N4" i="4"/>
  <c r="M4" i="4"/>
  <c r="L4" i="4"/>
  <c r="K4" i="4"/>
  <c r="J4" i="4"/>
  <c r="H4" i="4" s="1"/>
  <c r="G4" i="4" s="1"/>
  <c r="F4" i="4" s="1"/>
  <c r="O3" i="4"/>
  <c r="N3" i="4"/>
  <c r="M3" i="4"/>
  <c r="L3" i="4"/>
  <c r="K3" i="4"/>
  <c r="H3" i="4" s="1"/>
  <c r="G3" i="4" s="1"/>
  <c r="F3" i="4" s="1"/>
  <c r="J3" i="4"/>
  <c r="O2" i="4"/>
  <c r="N2" i="4"/>
  <c r="M2" i="4"/>
  <c r="L2" i="4"/>
  <c r="H2" i="4" s="1"/>
  <c r="G2" i="4" s="1"/>
  <c r="F2" i="4" s="1"/>
  <c r="K2" i="4"/>
  <c r="J2" i="4"/>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H37" i="4" l="1"/>
  <c r="G37" i="4" s="1"/>
  <c r="F37" i="4" s="1"/>
  <c r="H14" i="4"/>
  <c r="G14" i="4" s="1"/>
  <c r="F14" i="4" s="1"/>
  <c r="H40" i="4"/>
  <c r="G40" i="4" s="1"/>
  <c r="F40" i="4" s="1"/>
  <c r="H46" i="4"/>
  <c r="G46" i="4" s="1"/>
  <c r="F46" i="4" s="1"/>
  <c r="H77" i="4"/>
  <c r="G77" i="4" s="1"/>
  <c r="F77" i="4" s="1"/>
  <c r="H22" i="4"/>
  <c r="G22" i="4" s="1"/>
  <c r="F22" i="4" s="1"/>
  <c r="H29" i="4"/>
  <c r="G29" i="4" s="1"/>
  <c r="F29" i="4" s="1"/>
  <c r="H51" i="4"/>
  <c r="H76" i="4"/>
  <c r="H45" i="4"/>
  <c r="G45" i="4" s="1"/>
  <c r="F45" i="4" s="1"/>
  <c r="H49" i="4"/>
  <c r="H8" i="4"/>
  <c r="G8" i="4" s="1"/>
  <c r="F8" i="4" s="1"/>
  <c r="H61" i="4"/>
  <c r="G61" i="4" s="1"/>
  <c r="F61" i="4" s="1"/>
  <c r="G68" i="4"/>
  <c r="F68" i="4" s="1"/>
  <c r="G69" i="4"/>
  <c r="F69" i="4" s="1"/>
  <c r="G67" i="4"/>
  <c r="F67" i="4" s="1"/>
  <c r="G71" i="4"/>
  <c r="F71" i="4" s="1"/>
  <c r="G70" i="4"/>
  <c r="F70" i="4" s="1"/>
  <c r="H81" i="4"/>
  <c r="G81" i="4" s="1"/>
  <c r="F81" i="4" s="1"/>
  <c r="H111" i="4"/>
  <c r="G111" i="4" s="1"/>
  <c r="F111" i="4" s="1"/>
  <c r="H117" i="4"/>
  <c r="H97" i="4"/>
  <c r="G97" i="4" s="1"/>
  <c r="F97" i="4" s="1"/>
  <c r="H102" i="4"/>
  <c r="G102" i="4" s="1"/>
  <c r="F102" i="4" s="1"/>
  <c r="H105" i="4"/>
  <c r="G105" i="4" s="1"/>
  <c r="F105" i="4" s="1"/>
  <c r="H113" i="4"/>
  <c r="G113" i="4" s="1"/>
  <c r="F113" i="4" s="1"/>
  <c r="H112" i="4"/>
  <c r="G112" i="4" s="1"/>
  <c r="F112" i="4" s="1"/>
  <c r="H89" i="4"/>
  <c r="G89" i="4" s="1"/>
  <c r="F89" i="4" s="1"/>
  <c r="H95" i="4"/>
  <c r="G95" i="4" s="1"/>
  <c r="F95" i="4" s="1"/>
  <c r="H104" i="4"/>
  <c r="G104" i="4" s="1"/>
  <c r="F104" i="4" s="1"/>
  <c r="H108" i="4"/>
  <c r="G108" i="4" s="1"/>
  <c r="F108" i="4" s="1"/>
  <c r="H110" i="4"/>
  <c r="G110" i="4" s="1"/>
  <c r="F110" i="4" s="1"/>
  <c r="H115" i="4"/>
  <c r="H94" i="4"/>
  <c r="G94" i="4" s="1"/>
  <c r="F94" i="4" s="1"/>
  <c r="H103" i="4"/>
  <c r="G103" i="4" s="1"/>
  <c r="F103" i="4" s="1"/>
  <c r="H114" i="4"/>
  <c r="G114" i="4" s="1"/>
  <c r="F114" i="4" s="1"/>
  <c r="G51" i="4" l="1"/>
  <c r="F51" i="4" s="1"/>
  <c r="G50" i="4"/>
  <c r="F50" i="4" s="1"/>
  <c r="G48" i="4"/>
  <c r="F48" i="4" s="1"/>
  <c r="G49" i="4"/>
  <c r="F49" i="4" s="1"/>
  <c r="G47" i="4"/>
  <c r="F47" i="4" s="1"/>
</calcChain>
</file>

<file path=xl/sharedStrings.xml><?xml version="1.0" encoding="utf-8"?>
<sst xmlns="http://schemas.openxmlformats.org/spreadsheetml/2006/main" count="2877" uniqueCount="616">
  <si>
    <t>l</t>
  </si>
  <si>
    <t>Nhập môn Công nghệ phần mềm</t>
  </si>
  <si>
    <t>Lưu ý</t>
  </si>
  <si>
    <t>Mô tả đề tài phải ít nhất 03 actor và ít nhất 10 chức năng (để dễ viết báo cáo)</t>
  </si>
  <si>
    <r>
      <rPr>
        <sz val="10"/>
        <color theme="1"/>
        <rFont val="Arial"/>
      </rPr>
      <t xml:space="preserve">Xác định vai trò chính của mỗi thành viên: </t>
    </r>
    <r>
      <rPr>
        <sz val="10"/>
        <color rgb="FFFF0000"/>
        <rFont val="Arial"/>
      </rPr>
      <t>Nhóm trưởng/BA/Dev/Tester</t>
    </r>
  </si>
  <si>
    <t>Nhóm tự do đề xuất đề tài, mô tả đề tài và ngôn ngữ lập trình</t>
  </si>
  <si>
    <t>Hạn cuối</t>
  </si>
  <si>
    <t>22h29' ngày 23/09/2021</t>
  </si>
  <si>
    <t>Các em khi viết phải hoàn chỉnh đủ, không viết kiểu giữ chỗ trước. Nếu cần thì nghiên cứu kĩ rồi hãy viết</t>
  </si>
  <si>
    <t>STT</t>
  </si>
  <si>
    <t>Tên nhóm</t>
  </si>
  <si>
    <t>Vai trò</t>
  </si>
  <si>
    <t>Họ và tên</t>
  </si>
  <si>
    <t xml:space="preserve">_x001D_MSSV </t>
  </si>
  <si>
    <t>Số điện thoại</t>
  </si>
  <si>
    <t>_x001D_GMail</t>
  </si>
  <si>
    <r>
      <rPr>
        <b/>
        <sz val="10"/>
        <rFont val="arial"/>
      </rPr>
      <t xml:space="preserve">Link to Google Drive Folder for each team
Requirement: </t>
    </r>
    <r>
      <rPr>
        <b/>
        <u/>
        <sz val="10"/>
        <color rgb="FF1155CC"/>
        <rFont val="arial"/>
      </rPr>
      <t>https://docs.google.com/document/d/1Ak4L1VOGi4Q5eyxNAC0TTD0INpg3Moh9/edit?usp=sharing&amp;ouid=107309545348687493286&amp;rtpof=true&amp;sd=true</t>
    </r>
  </si>
  <si>
    <t>Tên đề tài</t>
  </si>
  <si>
    <t>Môi trường thực thi</t>
  </si>
  <si>
    <t>Ngôn ngữ lập trình</t>
  </si>
  <si>
    <t>Mô tả đề tài</t>
  </si>
  <si>
    <t>Warriors</t>
  </si>
  <si>
    <t>Dev</t>
  </si>
  <si>
    <t>Lưu Đức Vũ</t>
  </si>
  <si>
    <t>0795957811</t>
  </si>
  <si>
    <t>vuvip987654321@gmail.com</t>
  </si>
  <si>
    <t>Phần mềm quản lí học sinh THPT</t>
  </si>
  <si>
    <t>Windows 7/8/10</t>
  </si>
  <si>
    <t>Java, SQL Server</t>
  </si>
  <si>
    <t>- App quản lí học sinh, giáo viên và môn học trong môi trường THPT
- App có 3 actor: học sinh, giáo viên và phòng đào tạo
- App có các chức năng cơ bản như:
   + Đăng nhập phân quyền cho 3 loại actor
   + Đổi mật khẩu cho 3 loại actor
   + Học sinh: 
       * Xem thời khóa biểu của lớp mình
       * Xem điểm
       * Xem danh sách lớp của bản thân
       * Xem thông tin cá nhân của bản thân
   + Giáo viên:
       * Xem thông tin cá nhân của bản thân
       * Xem thời khóa biểu giảng dạy
       * Xem danh sách lớp mình giảng dạy
       * Thêm điểm cho môn học
       * Xóa điểm cho môn học
       * Sửa điểm cho môn học
       * Giáo viên chủ nhiệm: được phép xem thông tin cá nhân của cả lớp mình chủ nhiệm
   + Phòng đào tạo:
      * Thêm lớp học
      * Xóa lớp học
      * Sửa lớp học
      * Thêm học sinh
      * Xóa học sinh
      * Sửa học sinh
      * Thêm giáo viên
      * Xóa giáo viên
      * Sửa giáo viên
      * Phân công giáo viên cho lớp học
      * Phân công thời khóa biểu cho lớp học</t>
  </si>
  <si>
    <t>Leader</t>
  </si>
  <si>
    <t>Lê Hùng Sơn</t>
  </si>
  <si>
    <t>0784902222</t>
  </si>
  <si>
    <t>hungson2520@gmail.com</t>
  </si>
  <si>
    <t>BA</t>
  </si>
  <si>
    <t>Nguyễn Mạch Quan Bình</t>
  </si>
  <si>
    <t>0912259725</t>
  </si>
  <si>
    <t>quanbinhmanu92@gmail.com</t>
  </si>
  <si>
    <t>Lâm Khả Doãn</t>
  </si>
  <si>
    <t>0968797531</t>
  </si>
  <si>
    <t>doanak000@gmail.com</t>
  </si>
  <si>
    <t>Tester</t>
  </si>
  <si>
    <t>Sử Nhật Đăng</t>
  </si>
  <si>
    <t>0949029749</t>
  </si>
  <si>
    <t>nhatdang2604@gmail.com</t>
  </si>
  <si>
    <t>Avengers</t>
  </si>
  <si>
    <t>Phạm Duy Minh</t>
  </si>
  <si>
    <t>0962763170</t>
  </si>
  <si>
    <t>hadtnt71@gmail.com</t>
  </si>
  <si>
    <t>web bán hàng</t>
  </si>
  <si>
    <t>web</t>
  </si>
  <si>
    <t>Javascript, mongodb(sql)</t>
  </si>
  <si>
    <t>- Trang web bán các mặt hàng như thức ăn, vật phẩm, ... Trung gian giữa người bán hàng, người mua hàng và người giao hàng. 
- Web sẽ gồm các chức năng cơ bản như
+ Người mua: tìm kiếm sản phẩm, đặt hàng, chọn shipper, đánh giá, thanh toán, bình luận...
+ Người bán: upload sản phẩm, chỉnh sửa sản phẩm, thống kê tiền...
+ Shipper, công ty vận chuyển: nhận đơn hàng, ...</t>
  </si>
  <si>
    <t>Trương Văn Hoàng</t>
  </si>
  <si>
    <t>0971547581</t>
  </si>
  <si>
    <t>hoangtruongvann@gmail.com</t>
  </si>
  <si>
    <t>Nguyễn Anh Minh</t>
  </si>
  <si>
    <t>0974926145</t>
  </si>
  <si>
    <t>nguyenanhminh04012001@gmail.com</t>
  </si>
  <si>
    <t>Trần Tấn  Lộc</t>
  </si>
  <si>
    <t>0818662255,</t>
  </si>
  <si>
    <t>trantanloc2111@gmail.com</t>
  </si>
  <si>
    <t>Hồ Hiếu Trọng</t>
  </si>
  <si>
    <t>0853954676'</t>
  </si>
  <si>
    <t>hotrong22062000@gmail.com</t>
  </si>
  <si>
    <t>Thinking</t>
  </si>
  <si>
    <t>Đặng Đức Thắng</t>
  </si>
  <si>
    <t>dangthang013@gmail.com</t>
  </si>
  <si>
    <t>https://drive.google.com/drive/folders/1-YOl41JZTxceG1ttyt5JrTm7sEnjQbmV</t>
  </si>
  <si>
    <t>web bán sách</t>
  </si>
  <si>
    <t>Web, VS Code</t>
  </si>
  <si>
    <t>Javascript (Nodejs), MongoDB</t>
  </si>
  <si>
    <t xml:space="preserve">    -Trang web bán sách, là phần mềm trung gian giữa người mua sách và nhà cung cấp, có nhiệm vụ tiếp nhận đơn đặt hàng gửi đến cho nhà cung cấp và nhà cung cấp sẽ thực hiện giao dịch với người mua.
    -Trang web cung cấp những nhu cầu cơ bản cho người mua sách và nhà cung cấp: 
         +Ở phía khách hàng sẽ có những chức năng như tìm mặt hàng, bình luận về mặt hàng, đặt hàng, giao hàng. Thanh toán chỉ chấp nhận hình thức ship cod. 
         +Ở phía nhà cung cấp sẽ có các chức năng như tiếp nhận đơn hàng, đăng sản phẩm mới, xoá sản phẩm cũ và trả lời bình luận
    -Ngoài ra có thêm admin để thực hiện các chức năng như: xoá sản phẩm, xoá account, xoá bình luận,.....
</t>
  </si>
  <si>
    <t>Nguyễn Công Nhật Tùng</t>
  </si>
  <si>
    <t>0857484257</t>
  </si>
  <si>
    <t>ncnt257@gmail.com</t>
  </si>
  <si>
    <t>Nhóm Trưởng</t>
  </si>
  <si>
    <t>Trần Đắc Toàn</t>
  </si>
  <si>
    <t>0937401038</t>
  </si>
  <si>
    <t>trandactoan2001@gmail.com</t>
  </si>
  <si>
    <t>Phạm Phước Nguyên</t>
  </si>
  <si>
    <t>0772978826</t>
  </si>
  <si>
    <t>phamnguyen21072001@gmail.com</t>
  </si>
  <si>
    <t>Nguyễn Thế Nam</t>
  </si>
  <si>
    <t>nguyenthenam1910@gmail.com</t>
  </si>
  <si>
    <t>UTV2</t>
  </si>
  <si>
    <t>Phạm Ngọc Tân</t>
  </si>
  <si>
    <t xml:space="preserve"> 0386158494</t>
  </si>
  <si>
    <t>phamngoctan2016@gmail.com</t>
  </si>
  <si>
    <t>Web bán giày</t>
  </si>
  <si>
    <t>HTML,CSS, JS</t>
  </si>
  <si>
    <t>Actor: ngời mua, người bán, ngời quản lý web
10 tính năng:
- Đăng ký/Đăng nhập (làm người mua hoặc người bán)
- Tìm kiếm sản phẩm (theo hãng, size, màu sắc,...)
- Đặt mua hàng (có giỏ hàng cho người mua đã đk tk)
- Ưu đãi cho người mua và người bán theo điểm tích lũy (đạt được tương ứng trong hđ mua, bán)
- Đăng bán sản phẩm
- Đăng ký quảng cáo
- So sánh giày
- Bình luận, sản phẩm
- Đánh giá người bán
- Báo lỗi web, báo cáo người bán
- Quản lý dánh sách tài khoản (dành cho người quản lý web)
- Nâng cấp, bảo trì (dành cho người quản lý web)</t>
  </si>
  <si>
    <t>DEV</t>
  </si>
  <si>
    <t xml:space="preserve">Phạm Ngọc Truyền </t>
  </si>
  <si>
    <t>19120700@student.hcmus.edu.vn</t>
  </si>
  <si>
    <t>Phan Khắc Uy</t>
  </si>
  <si>
    <t>19120712@student.hcmus.edu.vn</t>
  </si>
  <si>
    <t>Nguyên Công Văn</t>
  </si>
  <si>
    <t>0934917656</t>
  </si>
  <si>
    <t>19120713@student.hcmus.edu.vn</t>
  </si>
  <si>
    <t>Nguyễn Trần Ngọc Vinh</t>
  </si>
  <si>
    <t>vinhnguyentran2001@gmail.com</t>
  </si>
  <si>
    <t>Simple</t>
  </si>
  <si>
    <t>Đinh Huỳnh Tiến Phú</t>
  </si>
  <si>
    <t>0927993659</t>
  </si>
  <si>
    <t>ff10111011@gmail.com</t>
  </si>
  <si>
    <t>https://drive.google.com/drive/folders/1BJb37A5lFMmlP4EuyWLdOzJtoQSN1jNq?usp=sharing</t>
  </si>
  <si>
    <t>Web đấu giá sản phẩm</t>
  </si>
  <si>
    <t>Web, VScode</t>
  </si>
  <si>
    <t>Javascript (NodeJs)
MongoDB(SQL)</t>
  </si>
  <si>
    <t>- Trang web đấu giá sản phẩm: gồm 3 actor( admin, seller và buyer). Seller sẽ đăng sản phẩm mình muốn bán; Buyer sẽ vào đấu giá để mua; Admin quản lý các Seller, Buyer và những vấn đề khác)
- Một số chức năng chính của trang web như sau:
#1: Đăng ký tài khoản, log in/out (admin, seller, buyer)
#2: Tạo, chỉnh sửa, đăng sản phẩm lên (buyer)
#3: Search sản phẩm theo tag, tên (admin, seller, buyer)
#4: Quản lý tài khoản( chỉnh sửa, thêm thông tin , hình ảnh)  (admin, seller, buyer)
#5: Buôn bán, đấu giá mặt hàng (seller, buyer)
#6: Quảng cáo mặt hàng lên trang nhất....  (seller, admin)
#7: Admin quản lý các tài khoản, room, các giao dịch (admin)
#8: Đánh giá người bán (buyer)
#9: Xếp hạng người bán, sản phẩm top (buyer, admin)
#10: Cho phép user report cho admin về người bán, sản phẩm, .... (buyer, seller)
#11: Chơi game khuyến mãi coin, mã giảm giá,... (buyer, seller)
#12: Giới hạn thời gian chốt đơn trong buổi đấu giá và thời gian thanh toán (buyer, seller)</t>
  </si>
  <si>
    <t>Trần Thái Bảo</t>
  </si>
  <si>
    <t>0842227693</t>
  </si>
  <si>
    <t>tranthaibao29112001@gmail.com</t>
  </si>
  <si>
    <t>Nhóm trưởng</t>
  </si>
  <si>
    <t>Nguyễn Anh Tuấn</t>
  </si>
  <si>
    <t>0348379575</t>
  </si>
  <si>
    <t>bobotintin485@gmail.com</t>
  </si>
  <si>
    <t>Võ Trọng Phú</t>
  </si>
  <si>
    <t>0338260353</t>
  </si>
  <si>
    <t>19120328@student.hcmus.edu.vn</t>
  </si>
  <si>
    <t>Đỗ Xuân Thanh</t>
  </si>
  <si>
    <t>0329266875</t>
  </si>
  <si>
    <t>thanhcr2001@gmail.com</t>
  </si>
  <si>
    <t>Connecting</t>
  </si>
  <si>
    <t>Nguyễn Trọng Thái</t>
  </si>
  <si>
    <t>thai00436@gmail.com</t>
  </si>
  <si>
    <t>https://drive.google.com/drive/folders/1R7hP0xHPv6FEYWDwKGx6bTIF3tOwwX-w?usp=sharing</t>
  </si>
  <si>
    <t>Web kết nối gia sư và phụ huynh/học viên</t>
  </si>
  <si>
    <t>Web</t>
  </si>
  <si>
    <t>Javascript (NodeJs), Mongodb</t>
  </si>
  <si>
    <t xml:space="preserve">Web giúp cho các phụ huynh tìm kiếm được gia sư cho con mình, giúp gia sư có thể tìm kiếm được lớp nhanh chóng
Web kết nối có các chức năng cơ bản như
Đăng ký tài khoản, log in/out, phân quyền cho 3 loại actor
Gia sư: tìm lớp còn trống 
Học sinh, phụ huynh: tìm gia sư
Cộng tác viên: chỉnh sửa bài duyệt, duyệt xóa bài
Admin: quản lý chung
</t>
  </si>
  <si>
    <t>Đinh Trần Xuân Thi</t>
  </si>
  <si>
    <t>thidinhxm@gmail.com</t>
  </si>
  <si>
    <t>Châu Lý Phương Trinh</t>
  </si>
  <si>
    <t>trinhchau.1006@gmail.com</t>
  </si>
  <si>
    <t>Nguyễn Văn Quân</t>
  </si>
  <si>
    <t>0974298501</t>
  </si>
  <si>
    <t>nvq0804@gmail.com</t>
  </si>
  <si>
    <t>Nguyễn Văn Trịnh</t>
  </si>
  <si>
    <t>trinhngaytho69@gmail.com</t>
  </si>
  <si>
    <t>NewHope</t>
  </si>
  <si>
    <t>Nguyễn Văn Tiến</t>
  </si>
  <si>
    <t>0389169226</t>
  </si>
  <si>
    <t>tiencris.itus@gmail.com</t>
  </si>
  <si>
    <t>https://drive.google.com/drive/folders/10oYYKISCS7gIoPqzp7gsHHOv-nmCdQOQ?usp=sharing</t>
  </si>
  <si>
    <t>Smart Food</t>
  </si>
  <si>
    <t>HTML, CSS, JS
Java, MySQL</t>
  </si>
  <si>
    <t>Ứng dụng cho phép các cửa hàng trong một khu vực nhất định đăng kí kinh doanh và bán hàng. Các actor bao gồm :
+ Khách: mua hàng, thanh toán
+ Chủ shop: bán hàng
+ Chủ App: quản lý các shop, quản lý chung</t>
  </si>
  <si>
    <t>Trần Trọng Trí</t>
  </si>
  <si>
    <t>0912319756</t>
  </si>
  <si>
    <t>tris.usec@gmail.com</t>
  </si>
  <si>
    <t>Hồ Viết Bảo Trung</t>
  </si>
  <si>
    <t>hovietbaotrung1909@gmail.com</t>
  </si>
  <si>
    <t>Lê Minh Quang</t>
  </si>
  <si>
    <t>0981314427</t>
  </si>
  <si>
    <t>vietnam30quang@gmail.com</t>
  </si>
  <si>
    <t>Ninh Việt Tiến</t>
  </si>
  <si>
    <t>ninhviettient4cbl@gmail.com</t>
  </si>
  <si>
    <t>Me0Me0</t>
  </si>
  <si>
    <t>Đinh Nguyễn Minh Quân</t>
  </si>
  <si>
    <t>0946591640</t>
  </si>
  <si>
    <t>quan2312016vn@gmail.com</t>
  </si>
  <si>
    <t>https://drive.google.com/drive/folders/1QFs3EI7VP4l1nXcHQTOegYsZhPuQXOBo?usp=sharing</t>
  </si>
  <si>
    <t>Web bán sách</t>
  </si>
  <si>
    <t>Javascript, Python, MySQL</t>
  </si>
  <si>
    <t>- Actor: Admin, Khách hàng, Người bán
- Chức năng:
+ Tìm kiếm, phân loại, sắp xếp
+ Giỏ hàng
+ Thanh toán
+ Đăng nhập/ đăng xuất, đăng ký
+ Review
+ Chỉnh sửa thông tin
+ Thêm xóa user
+ Thêm xóa chỉnh sửa sản phẩm
+ Thống kê
+ Đăng sản phẩm
+ Chat box</t>
  </si>
  <si>
    <t>Nguyễn Nam Phong</t>
  </si>
  <si>
    <t>0332456904</t>
  </si>
  <si>
    <t>giophuongnam.phong@gmail.com</t>
  </si>
  <si>
    <t>Huỳnh Tiến Đạt</t>
  </si>
  <si>
    <t>0946213342</t>
  </si>
  <si>
    <t>tiendat101001@gmail.com</t>
  </si>
  <si>
    <t>Trương Minh Nhật</t>
  </si>
  <si>
    <t>0854278818</t>
  </si>
  <si>
    <t>leonidas53664327@gmail.com</t>
  </si>
  <si>
    <t>Huỳnh Nguyễn Sơn Trà</t>
  </si>
  <si>
    <t>0858065856</t>
  </si>
  <si>
    <t>huynhnguyensontral9.1@gmail.com</t>
  </si>
  <si>
    <t>Dream Team</t>
  </si>
  <si>
    <t>Nguyễn Hữu Tài</t>
  </si>
  <si>
    <t>0917549374</t>
  </si>
  <si>
    <t>thuksnk10@gmail.com</t>
  </si>
  <si>
    <t>https://drive.google.com/drive/folders/1bXQ6cvB_cX3DucwHYBK2wJHef9miUUj3?usp=sharing</t>
  </si>
  <si>
    <t>Xây dựng mạng xã hội tri thức số</t>
  </si>
  <si>
    <t>Javascript(Nodejs), MongoDB</t>
  </si>
  <si>
    <t>Guest's role:
-Đăng ký
-Xem câu hỏi và câu trả lời
-Tìm kiếm(theo tags, theo từ khoá)
-----------------------------------------------------------------------------------------------------------
User's role(Có tất cả các quyền của Guest, trừ đăng ký):
-Đăng nhập
-Đăng xuất
-Có thêm tìm kiếm theo user
-Xem thông tin:
        +Bản thân(Chỉnh sửa thông tin Tk(Tên, mật khẩu))
        +Người khác(chặn, follow)
-Đăng câu hỏi và câu trả lời:
        +Ngày đăng, tags, Người hỏi, người trả lời, các trạng thái vote(đánh giá theo sao/rating)
        +Góp ý câu trả lời cho người trả lời(vd: câu trả lời đúng nhưng cần bổ sung/chỉnh sửa vài chi tiết)
                -&gt; User chỉnh sửa câu hỏi/câu trả lời của bản thân
-Gợi ý câu hỏi liên quan(theo tags, theo từ khoá)
-Report(Câu hỏi/Câu trả lời)
-------------------------------------------------------------------------------------------------------------
Admin's role(Có tất cả các quyền của 1 user bình thường):
-Quản lí
        +User: ban, mute
        +Post/Answer: delete/ hide
        +Xem xét report của các user
        +Tạo các Tags</t>
  </si>
  <si>
    <t>Huỳnh Trọng Nghĩa</t>
  </si>
  <si>
    <t>0706170110</t>
  </si>
  <si>
    <t>huynhtrongnghia10012000@gmail.com</t>
  </si>
  <si>
    <t>Võ Phước Diễn</t>
  </si>
  <si>
    <t>0333617427</t>
  </si>
  <si>
    <t>vodienpy2k1@gmail.com</t>
  </si>
  <si>
    <t>Lê Ngọc Khoa</t>
  </si>
  <si>
    <t>0337175835</t>
  </si>
  <si>
    <t>lngckhoa17@gmail.com</t>
  </si>
  <si>
    <t>Nguyễn Hữu Phương</t>
  </si>
  <si>
    <t>0967207313</t>
  </si>
  <si>
    <t>19120625@student.hcmus.edu.vn</t>
  </si>
  <si>
    <t>5k</t>
  </si>
  <si>
    <t xml:space="preserve">Ngô Thanh Lộc </t>
  </si>
  <si>
    <t>0935887148</t>
  </si>
  <si>
    <t>ngoloc2706@gmail.com</t>
  </si>
  <si>
    <t>https://drive.google.com/drive/folders/14J-J5SFO2J2FnqUILy71SceJjc4ysPxz?usp=sharing</t>
  </si>
  <si>
    <t>eLearning Marketplace</t>
  </si>
  <si>
    <t xml:space="preserve">Javascript (Reactjs, Nodejs)               DB: MongoDB </t>
  </si>
  <si>
    <t xml:space="preserve">-        Chức năng:
+ Chung: Đăng kí, đăng nhập, cập nhật thông tin cá nhân, xem danh sách khóa học, tìm kiếm khóa học
+ Học viên: đăng kí khóa học, đánh giá khóa học, xem video trong khóa, giỏ hàng
+ Giáo viên: thêm, xóa, sửa khóa học
+ Admin: Quản lý giáo viên, Quản lý khóa học
</t>
  </si>
  <si>
    <t>Huỳnh Văn Long</t>
  </si>
  <si>
    <t>0365347644</t>
  </si>
  <si>
    <t>longhuynhisreal@gmail.com</t>
  </si>
  <si>
    <t>Lê Nhật Minh</t>
  </si>
  <si>
    <t>0886089603</t>
  </si>
  <si>
    <t>lenhatminh11a1@gmail.com</t>
  </si>
  <si>
    <t>Lê Nhựt Minh</t>
  </si>
  <si>
    <t>0976587971</t>
  </si>
  <si>
    <t>lenhutminh2222@gmail.com</t>
  </si>
  <si>
    <t>Bạch Tăng Thắng</t>
  </si>
  <si>
    <t>0935600595</t>
  </si>
  <si>
    <t>thang5217113@gmail.com</t>
  </si>
  <si>
    <t>Complex</t>
  </si>
  <si>
    <t>Nguyễn Gia Huy</t>
  </si>
  <si>
    <t>0779669006</t>
  </si>
  <si>
    <t>nguyengiahuy27201@gmail.com</t>
  </si>
  <si>
    <t>https://drive.google.com/drive/folders/1zMCOnV1XakmWbwwtCZQN6EDJLRPxC_gO?usp=sharing</t>
  </si>
  <si>
    <t>E-commerce Website</t>
  </si>
  <si>
    <t>JavaScript (ReactJS, NodeJS - ExpressJS), MongoDB (SQL)</t>
  </si>
  <si>
    <t>Các chức năng:
- Người dùng: đăng ký, đăng nhập tài khoản, xem danh sách mặt hàng, tìm kiếm, lọc theo danh sách mặt hàng, xem thông tin hồ sơ.
- Người bán: bán hàng, thêm, cập nhật, xóa đơn hàng, quản lý đơn hàng.
- Người mua: mua hàng, quản lý đơn hàng đã mua, xem đề xuất mặt hàng, đánh giá mặt hàng.
- Quản trị viên: quản lý tài khoản, quản lý các đơn hàng.</t>
  </si>
  <si>
    <t>Trần Mạnh Đức</t>
  </si>
  <si>
    <t>0352266985</t>
  </si>
  <si>
    <t>19120062@student.hcmus.edu.vn</t>
  </si>
  <si>
    <t>Ngô Trọng Đức</t>
  </si>
  <si>
    <t>0933334639</t>
  </si>
  <si>
    <t>trongduc1509@gmail.com</t>
  </si>
  <si>
    <t>Cao Hải Síl</t>
  </si>
  <si>
    <t>0946652161</t>
  </si>
  <si>
    <t>caohaisil12345@gmail.com</t>
  </si>
  <si>
    <t>Đoàn Thế Huy</t>
  </si>
  <si>
    <t>0917381307</t>
  </si>
  <si>
    <t>huy11900@gmail.com</t>
  </si>
  <si>
    <t>Spectre</t>
  </si>
  <si>
    <t>Bùi Ngọc Thảo Vy</t>
  </si>
  <si>
    <t>vyfithcmus@gmail.com</t>
  </si>
  <si>
    <t>https://drive.google.com/drive/folders/1L-eWxlj3wyhTXaJL52CC8RZ7oCgbtBVi?usp=sharing</t>
  </si>
  <si>
    <t>eClassroom</t>
  </si>
  <si>
    <t>Mobile</t>
  </si>
  <si>
    <t>Mobile app: kotlin, java ; webserver: nodeJS, ExpressJS ; DB: MongoDB</t>
  </si>
  <si>
    <t>Actor: Sinh viên, Giáo viên, Giáo vụ
Chức năng:
- Sinh viên: đăng nhập, cập nhật thông tin, xem danh sách khoá học, tìm kiếm khoá học, đăng kí danh sách vào khoá học...
- Giáo viên: đăng nhập, cập nhật thông tin, xem danh sách lịch dạy, xem thông tin sinh viên... 
- Giáo vụ: đăng kí, đăng nhập, quản lý sinh viên, quản lý giáo viên, quản lý khoá học...</t>
  </si>
  <si>
    <t>Lê Hồng Quân</t>
  </si>
  <si>
    <t>0343681753</t>
  </si>
  <si>
    <t>lhquan244@gmail.com</t>
  </si>
  <si>
    <t>Nguyễn Trọng Phước</t>
  </si>
  <si>
    <t>ntphuoc1903@gmail.com</t>
  </si>
  <si>
    <t>Đoàn Ngọc Nguyên</t>
  </si>
  <si>
    <t>0388186506</t>
  </si>
  <si>
    <t>ngocnguyenc3@gmail.com</t>
  </si>
  <si>
    <t>Lê Đức Tâm</t>
  </si>
  <si>
    <t>19120644@student.hcmus.edu.vn</t>
  </si>
  <si>
    <t>DCS</t>
  </si>
  <si>
    <t>Trịnh Quyền Đế</t>
  </si>
  <si>
    <t>0915608572</t>
  </si>
  <si>
    <t>clonee303@gmail.com</t>
  </si>
  <si>
    <t>https://drive.google.com/drive/folders/1iS206edXuU7C3x2YNrPEZO_4_oCr-u7_?usp=sharing</t>
  </si>
  <si>
    <t>eLearninng Website</t>
  </si>
  <si>
    <t>Frontend (HTML, CSS, Javascript, ...); Backend (Java (Servlet, SpringMVC), mySQL)</t>
  </si>
  <si>
    <t>3 actor: Học viên, Giảng viên, Quản trị viên
Chức năng:
   - Học viên: Đăng ký, đăng nhập, cập nhật thông tin cá nhân, xem danh sách khóa học, tìm kiếm khóa học, đăng ký ghi danh vào khóa học, xem video trong khóa, ...
   - Giảng viên: Đăng ký, đăng nhập, cập nhật thông tin cá nhân, đăng video lên khóa học, xóa video của khóa học, xem danh sách học viên, ...
   - Quản trị viên: Quản lý user, quản lý khóa học, ...</t>
  </si>
  <si>
    <t>Phạm Ngọc Cường</t>
  </si>
  <si>
    <t>0978862313</t>
  </si>
  <si>
    <t>cuongjackky@gmail.com</t>
  </si>
  <si>
    <t>Trần Thảo Sương</t>
  </si>
  <si>
    <t>0383411189</t>
  </si>
  <si>
    <t>suong2462@gmail.com</t>
  </si>
  <si>
    <t>Lead/Dev</t>
  </si>
  <si>
    <t>Trần Vũ Việt Cường</t>
  </si>
  <si>
    <t>0337543594</t>
  </si>
  <si>
    <t>trancuongitus@gmail.com</t>
  </si>
  <si>
    <t>Trương Tấn Đạt</t>
  </si>
  <si>
    <t>0986709127</t>
  </si>
  <si>
    <t>t.tandat0569@gmail.com</t>
  </si>
  <si>
    <t>Simple Poll</t>
  </si>
  <si>
    <t>Bạch Thiên Khôi</t>
  </si>
  <si>
    <t>0946283406</t>
  </si>
  <si>
    <t>19120549@student.hcmus.edu.vn</t>
  </si>
  <si>
    <t>Web đọc truyện</t>
  </si>
  <si>
    <t xml:space="preserve">Web </t>
  </si>
  <si>
    <t>Javascript (BE: Express.js - Node.js), Database: MongoDB</t>
  </si>
  <si>
    <t>1. Tác giả:
- Giới thiệu
- Cấp theo số lượng hoa
2. Người dùng:
- Đăng nhập
- Đánh giá + bình luận
- Tặng hoa
- Tìm truyện
- Đọc truyện
- Tuỳ chỉnh chế độ đọc
3. Quản trị viên:
- Quản lý người dùng
Giao diện trang chủ:
- Nút đăng nhập
- Nút tìm kiếm
- Bảng xếp hạng
- Bộ lọc theo thể loại
- Danh sách truyện
Giao diện của 1 truyện:
- Đánh giá + bình luận của người dùng
- Danh sách chương</t>
  </si>
  <si>
    <t>Nguyễn Hoàng Nam</t>
  </si>
  <si>
    <t>19120595@student.hcmus.edu.vn</t>
  </si>
  <si>
    <t>Lý Quốc Bình</t>
  </si>
  <si>
    <t>0795446301</t>
  </si>
  <si>
    <t>1712292@student.hcmus.edu.vn</t>
  </si>
  <si>
    <t>0917049737</t>
  </si>
  <si>
    <t>19120527@student.hcmus.edu.vn</t>
  </si>
  <si>
    <t>Nguyễn Bá Nam</t>
  </si>
  <si>
    <t>0964039461</t>
  </si>
  <si>
    <t>1712605@student.hcmus.edu.vn</t>
  </si>
  <si>
    <t>N15</t>
  </si>
  <si>
    <t>Nguyễn Văn Đạt</t>
  </si>
  <si>
    <t>vandatnguyen781@gmail.com</t>
  </si>
  <si>
    <t>Web-app quản lý khách sạn ABC</t>
  </si>
  <si>
    <t>Trình duyệt Web + Visual Studio Code</t>
  </si>
  <si>
    <t>FE: HTML, CSS, JS
BE: Node.js, framework express</t>
  </si>
  <si>
    <t>- Quản lý khách sạn
        + Quản lý thông tin phòng: thêm, xóa, sửa.
        + Xem thống kê: doanh thu theo phòng, theo tháng, theo quý, theo năm.
- Lễ tân:
        + đặt phòng/hủy tại quầy
        + đăng ký/hủy dịch vụ cho phòng tại quầy
        + check in cho khách
        + check out cho khách và thanh toán cho khách
- Khách hàng:
        + đăng ký/đăng nhập
        + thay đổi thông tin
        + quên mật khẩu
        + tìm kiếm thông tin phòng
        + đặt phòng
        + hủy đặt phòng
        + đăng ký, hủy dịch vụ phòng
        + Xem lịch sử đặt phòng
- Quản trị hệ thống:
        + quản lý các tài khoản: thêm, xóa, sửa</t>
  </si>
  <si>
    <t>Nguyễn Tuấn Khanh</t>
  </si>
  <si>
    <t>nguyentuankhanhcqt@gmail.com</t>
  </si>
  <si>
    <t>Nguyễn Xuân Hạnh</t>
  </si>
  <si>
    <t>hanhxuan1804@gmail.com</t>
  </si>
  <si>
    <t>Lê Tiến Đạt</t>
  </si>
  <si>
    <t>0918827498</t>
  </si>
  <si>
    <t>kalalamaya20082001@gmail.com</t>
  </si>
  <si>
    <t>Dương Nam</t>
  </si>
  <si>
    <t>0393778232</t>
  </si>
  <si>
    <t>duongnamlm10@gmail.com</t>
  </si>
  <si>
    <t>Sunshine</t>
  </si>
  <si>
    <t>Phan Đặng Diễm Uyên</t>
  </si>
  <si>
    <t>0916753257</t>
  </si>
  <si>
    <t>diemuyen0408@gmail.com</t>
  </si>
  <si>
    <t>https://drive.google.com/drive/folders/1FQs144iGrTr-wTjKcxjOnvcb8jJSoXyW?usp=sharing</t>
  </si>
  <si>
    <t>Ứng dụng review sách, truyện trên thiết bị di động</t>
  </si>
  <si>
    <t>Java, XML, MongoDB</t>
  </si>
  <si>
    <t>Ứng dụng điện thoại cho phép người sử dụng viết và đọc review truyện 
Admin quản lý hệ thống:
- Cấp quyền cho người đọc trở thành người viết review
- Xóa các nội dung vi phạm (bài viết, bình luận)
- Xóa tài khoản người dùng
- Khóa tài khoản tạm thời
Người đọc:
- Upvote, downvote
- Bình luận
- Tìm kiếm bài đánh giá theo tên sách/truyện.
- Báo cáo nội dung vi phạm (bài viết, bình luận)
- Quản lý thông tin cá nhân (avatar, ngày sinh, tên, ...)
- Lưu bài đọc sau
Người viết review: 
- Bao gồm các chức năng của người đọc
- Soạn nội dung bài viết
- Chỉnh sửa, xóa bài viết của chính mình
- Lưu bản nháp</t>
  </si>
  <si>
    <t>Đoàn Thu Ngân</t>
  </si>
  <si>
    <t>0966097059</t>
  </si>
  <si>
    <t>nganthudoan2001@gmail.com</t>
  </si>
  <si>
    <t>Huỳnh Tấn Thọ</t>
  </si>
  <si>
    <t>0942641429</t>
  </si>
  <si>
    <t>htho379@gmail.com</t>
  </si>
  <si>
    <t>Đỗ Thái Duy</t>
  </si>
  <si>
    <t>0339481873</t>
  </si>
  <si>
    <t>thaiduydo17@gmail.com</t>
  </si>
  <si>
    <t>Trần Thị Khánh Duyên</t>
  </si>
  <si>
    <t>0942281056</t>
  </si>
  <si>
    <t>khduyentr2212@gmail.com</t>
  </si>
  <si>
    <t>Neptune 111</t>
  </si>
  <si>
    <t>Mai Hồng Phúc</t>
  </si>
  <si>
    <t>0967035874</t>
  </si>
  <si>
    <t>maihongphuc108@gmail.com</t>
  </si>
  <si>
    <t>Xây dựng website bán đồ uống online</t>
  </si>
  <si>
    <t xml:space="preserve">FE: Reactjs
BE: Nodejs (Expressjs)
Database: MongoDB
</t>
  </si>
  <si>
    <t>*Trang web cho phép người mua hàng mua online những sản phẩm được trưng bày trong cửa hàng trên website.
*Các chức năng: Đăng kí/ Đăng nhập member, Tìm kiếm/Thêm/ Xóa/Lọc/Sắp xếp theo thứ tự sản phẩm/Thanh toán/ Ghi nợ,...Các coupon giảm giá/ Chương trình khuyến mãi, Vote/Comment sản phẩm,...
*3 actor: + Admin quản lí (chủ sở hữu cửa hàng): thêm người bán hàng mới, thêm/xóa nhân viên, thêm hoặc xóa các sản phẩm trong cửa hàng,... 
+ Người bán hàng: xác định thông tin giỏ hàng của khách hàng, điểu chỉnh giá, thực hiện các hành động bán hàng cho khách hàng như xác nhận đơn hàng, chấp nhận thanh toán,...
+ Người mua hàng: thêm xóa giỏ hàng, chấp nhận thanh toán bởi các hình thức khác nhau,...</t>
  </si>
  <si>
    <t>Nguyễn Vạn Thịnh</t>
  </si>
  <si>
    <t>0777097230</t>
  </si>
  <si>
    <t>vanthinhnq@gmail.com</t>
  </si>
  <si>
    <t>Hoàng Anh Quân</t>
  </si>
  <si>
    <t>0362701005</t>
  </si>
  <si>
    <t>19120628.hcmus@gmail.com</t>
  </si>
  <si>
    <t>Hoàng Văn Tiệp</t>
  </si>
  <si>
    <t>0389256709</t>
  </si>
  <si>
    <t>tiephoang1912@gmail.com</t>
  </si>
  <si>
    <t>Nguyễn Hoàng Thái</t>
  </si>
  <si>
    <t>0919520565</t>
  </si>
  <si>
    <t>nguyenhoangthai7871@gmail.com</t>
  </si>
  <si>
    <t>DevBlog</t>
  </si>
  <si>
    <t>Phan Thiên Phúc</t>
  </si>
  <si>
    <t>0971219400</t>
  </si>
  <si>
    <t>thienphuc160666@gmail.com</t>
  </si>
  <si>
    <t>https://drive.google.com/drive/folders/1-2Y7UikuyGqU0VHVp_zJPBzKoOs0weoE?usp=sharing</t>
  </si>
  <si>
    <t>Blog-based knowledge sharing web application for tech lovers</t>
  </si>
  <si>
    <t>- Front-end: JavaScript (Reactjs)
- Back-end: Ruby (Rails)
- Database: PostgreSQL</t>
  </si>
  <si>
    <t>Nền tảng mạng xã hội chia sẻ các bài viết về công nghệ thông tin và kết nối mọi người có đam mê với công nghệ.
Các actors: Reader, Authorized user, Admin
Các chức năng chính:
- Authenticate user (Login, logout, sign in,…)
- Reading posts (Reader), CRUD posts (authorized user &amp; admin)
- Authorization
- Post management (Admin): Approve/Reject/…
- Like
- Comment/ Nested comment
- Share/Share to social media
- Realtime notification system
- Infinity scrolling
- Follow other user
- …</t>
  </si>
  <si>
    <t>Lê Hoàng Ngọc</t>
  </si>
  <si>
    <t>0908432956</t>
  </si>
  <si>
    <t>iamocen123@gmail.com</t>
  </si>
  <si>
    <t>Lê Quang Nam</t>
  </si>
  <si>
    <t>lequangnam1617@gmail.com</t>
  </si>
  <si>
    <t>Trần Trọng Hoàng Anh</t>
  </si>
  <si>
    <t>0398085345</t>
  </si>
  <si>
    <t>tthoanganh.work@gmail.com</t>
  </si>
  <si>
    <t>Tester + BA</t>
  </si>
  <si>
    <t>Đoàn Thanh Quang</t>
  </si>
  <si>
    <t>0947116027</t>
  </si>
  <si>
    <t>thanhquang11220@gmail.com</t>
  </si>
  <si>
    <t>NoName</t>
  </si>
  <si>
    <t>Phan Nguyễn Anh Vinh</t>
  </si>
  <si>
    <t>0917380364</t>
  </si>
  <si>
    <t>anhvinhphan659@gmail.com</t>
  </si>
  <si>
    <t>https://drive.google.com/drive/folders/1GqdJ6fzn3mAPfuq3PYFRxlhC6MtEobyL?usp=sharing</t>
  </si>
  <si>
    <t>App quản lí khách sạn</t>
  </si>
  <si>
    <t>Java SpringBoot, Sqlite</t>
  </si>
  <si>
    <t xml:space="preserve">App quản lý khách sạn giúp chủ khách sạn có quản lý nhân viên, tình trạng khách sạn, thu nhập của khách sạn. Giúp cho nhân viên có thể tự xem lại được tiền lương và độ chuyên cần. 
Gồm 3 actor chủ khách sạn, quản lý và nhân viên:
-        Chủ khách sạn (Admin): 
+ Đăng ký/ Đăng nhập/ Đổi tên đăng nhập và mật khẩu
+ Thêm/xóa tài khoản cho quản lý, nhân viên.
+ Xem, quản lý và kiểm tra thu chi.
+ Xem và thanh toán tiền lương cho quản lý và nhân viên.
+ Kiểm tra độ chuyên cần của quản lý và nhân viên.
+ Thông báo cho quản lý hoặc nhân viên.
-        Quản lý: 
+ Đăng nhập/ Đổi mật khẩu
+ Thêm/xóa tài khoản cho nhân viên.
+ Xem tiền lương của mình.
+ Xem tiền lương của nhân viên và thanh toán tiền lương cho nhân viên.
+ Xem và đánh giá độ chuyên cần của nhân viên.
+ Xem và kiểm tra  việc điểm danh đi làm của các nhân viên.
+ Thống kê thu chi của khách sạn.
+ Thông báo cho nhân viên.
+ Xem và quản lý phòng, tình trạng phòng và thông tin khách hàng.        
-        Nhân viên:
+ Đăng nhập/ Đổi mật khẩu
+ Xem độ chuyên cần và tiền lương của mình.
+ Điểm danh.
</t>
  </si>
  <si>
    <t>Trương Quốc Vương</t>
  </si>
  <si>
    <t>truongquocvuong1902@gmail.com</t>
  </si>
  <si>
    <t>Test</t>
  </si>
  <si>
    <t>Trần Ngọc Vỹ</t>
  </si>
  <si>
    <t>0989722428</t>
  </si>
  <si>
    <t>ngocvy04042001@gmail.com</t>
  </si>
  <si>
    <t>Nguyễn Hoàng Tiến</t>
  </si>
  <si>
    <t>0776775284</t>
  </si>
  <si>
    <t>nguyenhoangtien100501@gmail.com</t>
  </si>
  <si>
    <t>Ngô Mậu Trường</t>
  </si>
  <si>
    <t>0342939153</t>
  </si>
  <si>
    <t>ngomautruong1999@gmail.com</t>
  </si>
  <si>
    <t>Newbies</t>
  </si>
  <si>
    <t>Dev (Leader)</t>
  </si>
  <si>
    <t>Nguyễn Sĩ Liêm</t>
  </si>
  <si>
    <t xml:space="preserve">Website tìm việc </t>
  </si>
  <si>
    <t>HTML, CSS, Javascript, MongoDB</t>
  </si>
  <si>
    <t>- Trang web freelance: gồm 3 actor (admin, hirer and freelancer). Người tuyển sẽ đăng công việc; người tìm việc sẽ vào đăng ký; Admin quản lý )
- Một số chức năng chính của trang web như sau:
#1: Đăng ký tài khoản, log in/out,  (hirer and freelancer)
#2: Tạo, chỉnh sửa, đăng việc lên (hirer)
#3: Search công việc theo tag, tên (admin, hirer and freelancer)
#4: Quản lý tài khoản( chỉnh sửa, thêm thông tin , hình ảnh) (admin, hirer and freelancer)
#5: Đăng tuyển người và xác nhận làm việc (hirer and freelancer)
#6: Quảng cáo thêm cho công việc nếu người thuê trả thêm phí 
#7: Admin quản lý các tài khoản, các giao dịch (admin)
#8: Đánh giá người đăng và người được thuê(hirer &amp; freelancer)
#9: Xếp hạng công việc top 
#10: Cho phép user report cho admin về người đăng hoặc người được thuê, .... ( hirer and freelancer)
#11: Tổ chức cuộc thi thiết kế
#12: Không gian sáng tạo (nơi đăng các ý tưởng)</t>
  </si>
  <si>
    <t>Hoàng Trần Thiên Khôi</t>
  </si>
  <si>
    <t>19120260@student.hcmus.edu.vn</t>
  </si>
  <si>
    <t>Trương Quốc Bảo</t>
  </si>
  <si>
    <t>0394162676</t>
  </si>
  <si>
    <t>19120175@student.hcmus.edu.vn</t>
  </si>
  <si>
    <t>Ngô Hoàng Tỵ</t>
  </si>
  <si>
    <t>0917651817</t>
  </si>
  <si>
    <t>ngo.hoangty.sk3@gmail.com</t>
  </si>
  <si>
    <t>DKG</t>
  </si>
  <si>
    <t>Nguyễn Tấn Dũng</t>
  </si>
  <si>
    <t>0346150407</t>
  </si>
  <si>
    <t>dungnguyenq1w2@gmail.com</t>
  </si>
  <si>
    <t>https://drive.google.com/drive/folders/1EDtGod-5rp85czQ-a_sR74diPM83LcYJ?usp=sharing</t>
  </si>
  <si>
    <t>Web ngân hàng đề thi trắc nghiệm</t>
  </si>
  <si>
    <t>- Backend: ExpressJS
- Database: MongoDB
- Front end: NextJS</t>
  </si>
  <si>
    <t>- Common utility: đăng nhập, đăng ký, đăng xuất, chỉnh sửa thông tin.
- Student: chọn/tìm kiếm theo nhóm đề (phân loại đề theo môn, theo chuyên đề), làm đề, xem lịch sử làm bài.
- Teacher: tạo, sửa và xóa đề, chọn nhóm cho các đề.
- Admin: quản lý đề của các giáo viên, quản lý các tài khoản.
Các actors: student, teacher, admin.</t>
  </si>
  <si>
    <t>Phạm Tiến Khải</t>
  </si>
  <si>
    <t>0984655524</t>
  </si>
  <si>
    <t>khailqd81@gmail.com</t>
  </si>
  <si>
    <t>Phạm Hải Dương</t>
  </si>
  <si>
    <t>0966460430</t>
  </si>
  <si>
    <t>haiduongzzz123@gmail.com</t>
  </si>
  <si>
    <t>Hồ Đắc Duy</t>
  </si>
  <si>
    <t>0932729257</t>
  </si>
  <si>
    <t>hoduy220@gmail.com</t>
  </si>
  <si>
    <t>Bùi Trường Giang</t>
  </si>
  <si>
    <t>0397357000</t>
  </si>
  <si>
    <t>kexauso613@gmail.com</t>
  </si>
  <si>
    <t>Phạm Trường Khoa</t>
  </si>
  <si>
    <t>0386169097</t>
  </si>
  <si>
    <t>phamtruongkhoa2000@gmail.com</t>
  </si>
  <si>
    <t>Web quản lý học tập của sinh viên</t>
  </si>
  <si>
    <t>Web, VSCode</t>
  </si>
  <si>
    <t>PHP, MySQL</t>
  </si>
  <si>
    <t>- 3 Actors: sinh viên, giảng viên , Admin. 
- 10 chức năng: 
#1. Đăng ký, đăng nhập (sinh viên, giảng viên)
#2. Chỉnh sửa thông tin tài khoản cá nhân. (sinh viên, giảng viên)
#3. Thêm, xóa và chỉnh sửa khóa học. (Admin)
#4. Tạo và chỉnh sửa bài giảng, tài liệu, bài tập. (giảng viên)
#5. Download tài liệu, nộp và chỉnh sửa bài tập. (sinh viên)
#6. Tra cứu khóa học (giảng viên, sinh viên)
#7. Quản lý thông báo trên trang chủ, các liên kết trên web. (Admin)
#8. Xem thông tin khóa học, cá nhân, giáo viên. (giảng viên, sinh viên, admin)
#9.
#10.</t>
  </si>
  <si>
    <t>Nguyễ̃̃n Thành Đạt</t>
  </si>
  <si>
    <t>datthanhdat255@gmail.com</t>
  </si>
  <si>
    <t>Lê Minh Đức</t>
  </si>
  <si>
    <t>leminhduc050501@gmail.com</t>
  </si>
  <si>
    <t>Nguyễ̃̃̃n Hồ Hoàng Duy</t>
  </si>
  <si>
    <t>0812862163</t>
  </si>
  <si>
    <t>duynguyen6112001@gmail.com</t>
  </si>
  <si>
    <t>Trần Đình Tiến Anh</t>
  </si>
  <si>
    <t>tienanhjkl8@gmail.com</t>
  </si>
  <si>
    <t>HTVD</t>
  </si>
  <si>
    <t>Nguyễn Đức Hiếu</t>
  </si>
  <si>
    <t>19120508@student.hcmus.edu.vn</t>
  </si>
  <si>
    <t>https://drive.google.com/drive/folders/1_S2lztw4H3nfppe30_PGYYEFho2NM65-?usp=sharing</t>
  </si>
  <si>
    <t>Web khoá học (moodle)</t>
  </si>
  <si>
    <t xml:space="preserve">VS code     </t>
  </si>
  <si>
    <t>Javascript, VueJS, HTML, CSS</t>
  </si>
  <si>
    <t>1. Học sinh
 - Đăng ký, Đăng nhập
 - Lựa chọn bài giảng, video phù hợp với nhu cầu
 - Làm bài tập ôn kiến thức
 - Nộp bài bằng comment cho cộng đồng tham khảo
2. Giáo viên
 - Đăng tài liệu bài giảng cho khoá học của mình
 - Đăng ký, Đăng nhập
3. Admin
 - Thêm/Xoá các khoá học
 - Chấp thuận/từ chối các bài đăng tiêu cực trên comment
 - Quản lý tài khoản</t>
  </si>
  <si>
    <t>BA/Tester</t>
  </si>
  <si>
    <t>Nguyễn Quốc Thắng</t>
  </si>
  <si>
    <t>19120366@student.hcmus.edu.vn</t>
  </si>
  <si>
    <t>Võ Xuân Vịnh</t>
  </si>
  <si>
    <t>xuanvinh.hhcc@gmail.com</t>
  </si>
  <si>
    <t>Nguyễn Trung Dũng</t>
  </si>
  <si>
    <t>913662034</t>
  </si>
  <si>
    <t>19120486@student.hcmus.edu.vn</t>
  </si>
  <si>
    <t>No Fear</t>
  </si>
  <si>
    <t>Nay Wĩ</t>
  </si>
  <si>
    <t>naytrung8@gmail.com</t>
  </si>
  <si>
    <t>https://drive.google.com/drive/folders/16vE-kx9ILMEBV3IP1bbq-rV7iM8aQxXn?usp=sharing</t>
  </si>
  <si>
    <t>Xây dựng website kinh doanh đồ uống (Trà sữa, cafe, ...)</t>
  </si>
  <si>
    <t>VS code, MongoDB</t>
  </si>
  <si>
    <t>Javascript (NodeJS), MongoDB</t>
  </si>
  <si>
    <t>Chức năng chung của các user:
- Đăng nhập, đăng xuất
- Quản lý thông tin cá nhân
- Tìm kiếm sản phẩm (Có thể sử dụng bộ lọc)
1. Khách hàng:
- Đăng ký tài khoản
- Thêm / Hủy đơn hàng
- Sưu tập voucher
- Đánh giá sản phẩm
2. Nhân viên:
- Thêm / Xóa / Sửa đơn hàng
- Xem lương cá nhân
3. Quản lý:
- Thêm / Xóa / Sửa sản phẩm
- Quản lý nhân viên (Thông tin, lương)
- Thống kê doanh thu (ngày)
- Thống kê danh sách sản phẩm bán chạy, tồn kho (ngày)
- Thêm / Xóa / Sửa các voucher
- Thêm / Xóa / Sửa sự kiện</t>
  </si>
  <si>
    <t>Trình Xuân Vỹ</t>
  </si>
  <si>
    <t>0706434429</t>
  </si>
  <si>
    <t>trinhxuanvy1@gmail.com</t>
  </si>
  <si>
    <t>BA/Dev</t>
  </si>
  <si>
    <t>Nguyễn Phúc Hưng Thịnh</t>
  </si>
  <si>
    <t>0829060806</t>
  </si>
  <si>
    <t>18120577@student.hcmus.edu.vn</t>
  </si>
  <si>
    <t>Lê Việt Tiến</t>
  </si>
  <si>
    <t>0936616348</t>
  </si>
  <si>
    <t>l.v.tien112@gmail.com</t>
  </si>
  <si>
    <t>Đào Quốc Phong</t>
  </si>
  <si>
    <t>0393998692</t>
  </si>
  <si>
    <t>daoquocphong3@gmail.com</t>
  </si>
  <si>
    <t>Mã nhóm</t>
  </si>
  <si>
    <t>Đề tài</t>
  </si>
  <si>
    <t>GVHDTH</t>
  </si>
  <si>
    <t>Mai Anh Tuấn</t>
  </si>
  <si>
    <t>Hồ Tuấn Thanh</t>
  </si>
  <si>
    <t>Bùi Tấn Lộc</t>
  </si>
  <si>
    <t>Phạm Hoàng Hải</t>
  </si>
  <si>
    <t>_x001D_STT</t>
  </si>
  <si>
    <t xml:space="preserve">Email </t>
  </si>
  <si>
    <t>matuan@fit.hcmus.edu.vn</t>
  </si>
  <si>
    <t>htthanh@fit.hcmus.edu.vn</t>
  </si>
  <si>
    <t>btloc@fit.hcmus.edu.vn</t>
  </si>
  <si>
    <t>phhai@fit.hcmus.edu.vn</t>
  </si>
  <si>
    <t>MSSV</t>
  </si>
  <si>
    <t>Họ Tên</t>
  </si>
  <si>
    <t>Group</t>
  </si>
  <si>
    <t>GVHD</t>
  </si>
  <si>
    <t>Individual Score (10)</t>
  </si>
  <si>
    <t>Individual Score (400)</t>
  </si>
  <si>
    <t>Group Score (400)</t>
  </si>
  <si>
    <t>Contribution (%)</t>
  </si>
  <si>
    <t>PA0 (30)</t>
  </si>
  <si>
    <t>PA1 (45)</t>
  </si>
  <si>
    <t>PA2 (70)</t>
  </si>
  <si>
    <t>PA3 (60)</t>
  </si>
  <si>
    <t>PA4 (35)</t>
  </si>
  <si>
    <t>PA6 (160)</t>
  </si>
  <si>
    <t>Comments</t>
  </si>
  <si>
    <t>MATuan</t>
  </si>
  <si>
    <t>HTThanh</t>
  </si>
  <si>
    <t>BTLoc</t>
  </si>
  <si>
    <t>PHHai</t>
  </si>
  <si>
    <t>Individual Score (30)</t>
  </si>
  <si>
    <t>Group Score (30)</t>
  </si>
  <si>
    <t>chú ý: nộp PDF</t>
  </si>
  <si>
    <t>Lần sau nộp PDF thôi nhé</t>
  </si>
  <si>
    <t>1. Google drive folder: có nhưng cấu trúc chưa đầy đủ
2. Slack: ít hoạt động
3. Trello: có chia task theo sprint (PA)
4. Project proposal: ok - cần suy nghĩ thêm (user, màn hình, chức năng)</t>
  </si>
  <si>
    <t>1. Google drive folder: có nhưng cấu trúc chưa đầy đủ
2. Slack: ít hoạt động
3. Trello: có chia task theo sprint (PA)
4. Project proposal: ok</t>
  </si>
  <si>
    <t>1. Google drive folder: có
2. Slack: ít hoạt động
3. Trello: có chia task theo sprint (PA) nhưng còn trừu tượng (ít),
chưa thấy hoạt động cụ thể của các thành viên
4. Project proposal: ok</t>
  </si>
  <si>
    <t>Người bán: thiếu các chức năng xem và filter danh sách sản phẩm, danh sách đơn hàng</t>
  </si>
  <si>
    <t>Cần định dạng văn bản có đầy đủ tiêu đề,...</t>
  </si>
  <si>
    <t>1. Google drive folder: thiếu
2. Slack: ít hoạt động
3. Trello: chưa thấy có chia task theo sprint (PA). Nên xem lại video hướng dẫn làm việc với trello.
Các task còn trừu tượng (ít), chưa thấy hoạt động cụ thể của các thành viên
4. Project proposal: ok</t>
  </si>
  <si>
    <t>1. Google drive folder: có nhưng cấu trúc chưa đầy đủ
2. Slack: ít hoạt động
3. Trello: Có chia task theo sprint (PA). Nên xem lại video hướng dẫn làm việc với trelllo,
các task nên sắp theo các board: Todo, In Progess, Done
4. Project proposal: ok</t>
  </si>
  <si>
    <t>Lần sau nộp PDF</t>
  </si>
  <si>
    <t>1. Google drive folder: có nhưng cấu trúc chưa đầy đủ
2. Slack: có hoạt động thường
3. Trello: chưa thấy có chia task theo sprint (PA). Nên xem lại video hướng dẫn làm việc với trelllo,
các task nên sắp theo các board: Todo, In Progess, Done
4. Project proposal: chưa rõ actor, chức năng (yêu cần cấn ít nhất 3 actor và 10 màn hình).
Cần suy nghĩ thêm (user, màn hình, chức năng)</t>
  </si>
  <si>
    <t>1. Google drive folder: có (nhưng cần mời thầy vào)
2. Slack: ít hoạt động
3. Trello: có chia task theo sprint (PA)
4. Project proposal: ok</t>
  </si>
  <si>
    <t>Chú ý định dạng văn bản cẩn thận hơn</t>
  </si>
  <si>
    <t>1. Google drive folder: thiếu
2. Slack: ít hoạt động
3. Trello: chưa thấy chia task theo sprint (PA). Nên xem lại video hướng dẫn làm việc với trelllo
4. Project proposal: chưa rõ actor, chức năng (yêu cần cấn ít nhất 3 actor và 10 màn hình).
Cần suy nghĩ thêm (user, màn hình, chức năng)</t>
  </si>
  <si>
    <t>Individual Score (45)</t>
  </si>
  <si>
    <t>Group Score (45)</t>
  </si>
  <si>
    <t>Plan (20)</t>
  </si>
  <si>
    <t>Vision (20)</t>
  </si>
  <si>
    <t>WReport (5)</t>
  </si>
  <si>
    <t>Lưu ý: nộp PDF.
Thiếu các report. Revision History cần chi tiết và đầy đủ.
Project Plan: các phần không làm thì cần xóa nội dung hướng dẫn đi.
Vision: thiếu phần Yêu cầu phi chức năng.</t>
  </si>
  <si>
    <t>- Lần sau chỉ nộp PDF
- Plan: revision history, ai làm phần nào, ghi phần đó, mỗi người / mỗi lần thay đổi thì ghi thêm 1 dòng;
- Vision: Problem Statement: trình bày những vẫn đề nhức nhối của giải pháp hiện tại (vd quản lí dạng sổ sách, Excel, dữ liệu sai sót, ko đồng bộ...); 
- Loại bỏ các chữ nghiêng-blue-gợi ý. Phần nào ko viết thì để trống hoặc xóa đi, hiện tại các đề mục nhảy lung tung
- Lần sau nhớ nộp đủ: 1 plan meeting report, 2 weekly report và 1 review report</t>
  </si>
  <si>
    <t>- Lần sau chỉ nộp PDF
- Revision history: ghi nhiều dòng, mỗi dòng 1 thành viên
- Lần sau nhớ nộp đủ: 1 plan meeting report, 2 weekly report và 1 review report</t>
  </si>
  <si>
    <t>- Lần sau nhớ nộp đủ: 1 plan meeting report, 2 weekly report và 1 review report
- Sơ đồ Gantt sao ko có việc nào song song nhỉ? Nhóm 5 người mà, lúc đó phải làm song song, chứ đâu có chuyện 1 người làm, 4 người ngồi nghỉ và đợi =&gt; nếu vậy thì là tạo task ko hiệu quả</t>
  </si>
  <si>
    <r>
      <rPr>
        <sz val="10"/>
        <color rgb="FF000000"/>
        <rFont val="Arial"/>
      </rPr>
      <t xml:space="preserve">Meeting Report: cần nộp đủ 1 plan meeting report, 2 weekly report và 1 review report.
(Đã kiểm tra Google Drive)
 Xem các nhận xét trực tiếp qua comment trong các file report:
</t>
    </r>
    <r>
      <rPr>
        <u/>
        <sz val="10"/>
        <color rgb="FF1155CC"/>
        <rFont val="Arial"/>
      </rPr>
      <t>https://drive.google.com/drive/folders/1guKFZRuW1mXy6xagnlxIACjH1vkRCwMI?usp=sharing</t>
    </r>
  </si>
  <si>
    <r>
      <rPr>
        <sz val="10"/>
        <color rgb="FF000000"/>
        <rFont val="Arial"/>
      </rPr>
      <t xml:space="preserve">Xem các nhận xét trực tiếp qua comment trong các file report:
</t>
    </r>
    <r>
      <rPr>
        <u/>
        <sz val="10"/>
        <color rgb="FF1155CC"/>
        <rFont val="Arial"/>
      </rPr>
      <t>https://drive.google.com/drive/folders/1guKFZRuW1mXy6xagnlxIACjH1vkRCwMI?usp=sharing</t>
    </r>
  </si>
  <si>
    <r>
      <rPr>
        <sz val="10"/>
        <color rgb="FF000000"/>
        <rFont val="Arial"/>
      </rPr>
      <t xml:space="preserve">Report sơ sài, đa phần giữ nguyên nội dung của template tiếng Anh mà không chỉnh sửa lại.
Meeting Report: cần nộp đủ 1 plan meeting report, 2 weekly report và 1 review report.
(Đã kiểm tra Google Drive)
 Xem các nhận xét trực tiếp qua comment trong các file report:
</t>
    </r>
    <r>
      <rPr>
        <u/>
        <sz val="10"/>
        <color rgb="FF1155CC"/>
        <rFont val="Arial"/>
      </rPr>
      <t>https://drive.google.com/drive/folders/1guKFZRuW1mXy6xagnlxIACjH1vkRCwMI?usp=sharing</t>
    </r>
  </si>
  <si>
    <t>- Đâu ra mà mỗi task 50k vậy. Làm thế thì IT nghèo lắm nhé.
- Vision: sao đoạn cuối để trống vậy? Product Features, Non-functional Requirements...</t>
  </si>
  <si>
    <t>Revision History cần chi tiết và đầy đủ.
Report: cần nộp đủ 1 plan meeting report, 2 weekly report và 1 review report.
Project Plan: cần nhất quán ngôn ngữ, chưa có Gantt Chart</t>
  </si>
  <si>
    <r>
      <rPr>
        <sz val="10"/>
        <color rgb="FF000000"/>
        <rFont val="Arial"/>
      </rPr>
      <t xml:space="preserve">Meeting Report: cần nộp đủ 1 plan meeting report, 2 weekly report và 1 review report. Nên xem lại hướng dẫn viết report cho các meeting trong sprint
(Đã kiểm tra Google Drive)
Xem các nhận xét trực tiếp qua comment trong các file report:
</t>
    </r>
    <r>
      <rPr>
        <u/>
        <sz val="10"/>
        <color rgb="FF1155CC"/>
        <rFont val="Arial"/>
      </rPr>
      <t>https://drive.google.com/drive/folders/1guKFZRuW1mXy6xagnlxIACjH1vkRCwMI?usp=sharing</t>
    </r>
  </si>
  <si>
    <r>
      <rPr>
        <sz val="10"/>
        <color rgb="FF000000"/>
        <rFont val="Arial"/>
      </rPr>
      <t xml:space="preserve">Report bị "bể" layout &amp; reference, một số phần giữ nguyên nội dung của template tiếng Anh mà không chỉnh sửa lại.
Meeting Report: Không thấy nộp kèm, check google drive có file nhưng nội dung rỗng. Cần nộp đủ 1 plan meeting report, 2 weekly report và 1 review report.
Xem các nhận xét trực tiếp qua comment trong các file report:
</t>
    </r>
    <r>
      <rPr>
        <u/>
        <sz val="10"/>
        <color rgb="FF1155CC"/>
        <rFont val="Arial"/>
      </rPr>
      <t>https://drive.google.com/drive/folders/1guKFZRuW1mXy6xagnlxIACjH1vkRCwMI?usp=sharing</t>
    </r>
  </si>
  <si>
    <t xml:space="preserve">Report: tốt
Revision History cần chi tiết và đầy đủ.
Project Plan: phân vai trò mỗi thành viên cần phong phú hơn vì ở giai đoạn nào cũng phải thực hiện bởi tất cả thành viên.
</t>
  </si>
  <si>
    <t>- Lần sau nhớ nộp đủ: 1 plan meeting report, 2 weekly report và 1 review report
- Revision History: Description = None =&gt; quá dữ</t>
  </si>
  <si>
    <t>- Revision History: để trống
- Current Solution: là giải pháp hiện tại (khi chưa có phần mềm): sổ sách dạng giấy, Excel...</t>
  </si>
  <si>
    <r>
      <rPr>
        <sz val="10"/>
        <color rgb="FF000000"/>
        <rFont val="Arial"/>
      </rPr>
      <t xml:space="preserve">Meeting Report: Không thấy nộp kèm, check google drive có file nhưng nội dung rỗng. Cần nộp đủ 1 plan meeting report, 2 weekly report và 1 review report.
Xem các nhận xét trực tiếp qua comment trong các file report:
</t>
    </r>
    <r>
      <rPr>
        <u/>
        <sz val="10"/>
        <color rgb="FF1155CC"/>
        <rFont val="Arial"/>
      </rPr>
      <t>https://drive.google.com/drive/folders/1guKFZRuW1mXy6xagnlxIACjH1vkRCwMI?usp=sharing</t>
    </r>
  </si>
  <si>
    <t>- Lần sau nhớ nộp đủ: 1 plan meeting report, 2 weekly report và 1 review report
- Có mấy chỗ in nghiêng làm gì thế</t>
  </si>
  <si>
    <r>
      <rPr>
        <sz val="10"/>
        <color rgb="FF000000"/>
        <rFont val="Arial"/>
      </rPr>
      <t xml:space="preserve">Meeting Report: cần nộp đủ 1 plan meeting report, 2 weekly report và 1 review report.
Xem các nhận xét trực tiếp qua comment trong các file report:
</t>
    </r>
    <r>
      <rPr>
        <u/>
        <sz val="10"/>
        <color rgb="FF1155CC"/>
        <rFont val="Arial"/>
      </rPr>
      <t>https://drive.google.com/drive/folders/1guKFZRuW1mXy6xagnlxIACjH1vkRCwMI?usp=sharing</t>
    </r>
  </si>
  <si>
    <t>Report: cần nộp đủ 1 plan meeting report, 2 weekly report và 1 review report.
Revision History cần chi tiết và đầy đủ.
Project Plan: thiếu Project Schedule và Gantt Chart, những phần không làm thì cần xóa những phần hướng dẫn.
Vision: thiếu Product Perspective.</t>
  </si>
  <si>
    <r>
      <rPr>
        <sz val="10"/>
        <color rgb="FF000000"/>
        <rFont val="Arial"/>
      </rPr>
      <t xml:space="preserve">Report sơ sài, hầu như giữ nguyên nội dung của template tiếng Anh mà không chỉnh sửa lại. Cần làm lại toàn bộ.
Meeting Report: cần nộp đủ 1 plan meeting report, 2 weekly report và 1 review report.
Xem các nhận xét trực tiếp qua comment trong các file report:
</t>
    </r>
    <r>
      <rPr>
        <u/>
        <sz val="10"/>
        <color rgb="FF1155CC"/>
        <rFont val="Arial"/>
      </rPr>
      <t>https://drive.google.com/drive/folders/1guKFZRuW1mXy6xagnlxIACjH1vkRCwMI?usp=sharing</t>
    </r>
  </si>
  <si>
    <t>- Có mấy chỗ in đậm làm gì thế
- Lần sau nhớ nộp đủ: 1 plan meeting report, 2 weekly report và 1 review report</t>
  </si>
  <si>
    <t>Individual Score (70)</t>
  </si>
  <si>
    <t>Group Score (70)</t>
  </si>
  <si>
    <t>Plan (10)</t>
  </si>
  <si>
    <t>Vision (10)</t>
  </si>
  <si>
    <t>UC Diagram (10)</t>
  </si>
  <si>
    <t>UC Specs (35)</t>
  </si>
  <si>
    <t>Weekly (5)</t>
  </si>
  <si>
    <t>Comment</t>
  </si>
  <si>
    <t>Report: cần có đầy đủ 3 nội dung: planning, weekly, review
Diagram: vẽ sai chiều quan hệ extend, cần phân tích lại các quan hệ cho đúng, ví dụ Admin đã login mới thực hiện chức năng Create Agency thì Login sao quan hệ include được? cũng như Logout không thể là quan hệ extend với Login,... Không quá lạm dụng các quan hệ, chỉ nên dùng chủ yếu khi cần chia nhỏ các UC lớn.</t>
  </si>
  <si>
    <t>- Lần sau tạo file ReadMe.txt, ghi lại những thay đổi của PA cũ
- Diagram quá nhỏ, hình mở
- Tách nhỏ các use case quản lí
- Hạn chế cho include, extend Login
- Xem xét lại các alternative flow, vd mua hàng như số lượng dưới kho ko đủ thì thế nào? 
- Các chức năng thầy yêu cầu như comment, rate sản phẩm, quản lí trạng thái đơn hàng ở đâu nhỉ?</t>
  </si>
  <si>
    <t>- Cần tách use case rõ ràng giữa người bán và người mua. VD: người mua có use case Bình luận, còn người bán có use case Xem danh sách bình luận, trả lời bình luận... Xem xét lại các alternative flows, vd khi mua hàng mà số lượng hàng dưới kho bằng 0, ko mua được, hoặc thanh toán thất bại
- Các chức năng quản lí trạng thái giỏ hàng sau khi mua?</t>
  </si>
  <si>
    <r>
      <rPr>
        <sz val="10"/>
        <color rgb="FF000000"/>
        <rFont val="Arial"/>
      </rPr>
      <t xml:space="preserve">Check lại guideline cho các report (trong Google Drive folder structure có hướng dẫn): Sprint planing, Sprint review, Weekly Scrum.
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</si>
  <si>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r>
      <rPr>
        <sz val="10"/>
        <color rgb="FF000000"/>
        <rFont val="Arial"/>
      </rPr>
      <t xml:space="preserve">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</si>
  <si>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t>Check lại guideline cho các report (trong Google Drive folder structure có hướng dẫn): Sprint planing, Sprint review, Weekly Scrum.
Thầy chỉ chỉnh sửa một số trường hợp. Nhóm cần review và sửa chửa lại ở những nơi khác theo gợi ý.
Xem các nhận xét trực tiếp qua comment trong các file report:
https://drive.google.com/drive/folders/1FxK7PURpW4kvAehef3dtB8jOcJP0Vmis?usp=sharing</t>
  </si>
  <si>
    <t>- Xem lại alternative flows: tìm ko thấy, mua hàng như số lượng dưới kho bằng 0, hoặc thanh toán thất bại
- Sửa lại title Đặc tả use case 1 =&gt; Đặc tả use case Đăng nhập =&gt; sẽ dễ đọc hơn</t>
  </si>
  <si>
    <t>UC: Tạo khóa học xong mới thực hiện đăng bài giảng nên 2 UC này không có quan hệ include.
Xem xét một số chức năng thêm như khi Xem danh sach học sinh thì có như cầu xem thông tin chi tiết học sinh (đặt quan hệ extend),...</t>
  </si>
  <si>
    <r>
      <rPr>
        <sz val="10"/>
        <color rgb="FF000000"/>
        <rFont val="Arial"/>
      </rPr>
      <t xml:space="preserve">Meeting Report: cần nộp đủ 1 plan meeting report, 2 weekly report và 1 review report.
(Đã kiểm tra Google Drive)
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</si>
  <si>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r>
      <rPr>
        <sz val="10"/>
        <color rgb="FF000000"/>
        <rFont val="Arial"/>
      </rPr>
      <t xml:space="preserve">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</si>
  <si>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t>UC: quan hệ include phân tích đơn giản là khi thực hiện UC này thì bắt buộc cần sử dụng UC kia, với Đăng nhập là thực hiện xong mới xuất hiện chức năng như: Nhận thông báo, Tặng hoa,... thì không để quan hệ include.
Một số UC không nên để riêng như: Xác thực tài khoản, kiểm tra email,...
Quan hệ giữa UC Quản lý Truyện và Quản lý Chương không rõ ràng, nếu thật sự có quan hệ thì là quan hệ extend phù hợp hơn.
Đặc tả thiếu nhiều kịch bản phụ.</t>
  </si>
  <si>
    <t>- Hạn chế các use case include, extend Đăng nhập, rối</t>
  </si>
  <si>
    <t>- Xem lại phần include, extend. VD: Đăng nhập ko include sửa thông tin tài khoản =&gt; sai; Add sản phẩm extend xóa sản phẩm =&gt; sai</t>
  </si>
  <si>
    <r>
      <rPr>
        <sz val="10"/>
        <color rgb="FF000000"/>
        <rFont val="Arial"/>
      </rPr>
      <t xml:space="preserve">Check lại guideline cho các report (trong Google Drive folder structure có hướng dẫn): Sprint planing, Sprint review, Weekly Scrum.
Sơ đồ UC nhìn có vẻ đơn giản.
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</si>
  <si>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r>
      <rPr>
        <sz val="10"/>
        <color rgb="FF000000"/>
        <rFont val="Arial"/>
      </rPr>
      <t>Check lại guideline cho các report (trong Google Drive folder structure có hướng dẫn): Weekly Scrum.
Thầy chỉ chỉnh sửa một số trường hợp. Nhóm cần review và sửa chửa lại ở những nơi khác theo gợi ý.
Xem các nhận xét trực tiếp qua comment trong các file report:</t>
    </r>
    <r>
      <rPr>
        <sz val="10"/>
        <color rgb="FF000000"/>
        <rFont val="Arial"/>
      </rPr>
      <t xml:space="preserve">
</t>
    </r>
    <r>
      <rPr>
        <u/>
        <sz val="10"/>
        <color rgb="FF1155CC"/>
        <rFont val="Arial"/>
      </rPr>
      <t>https://drive.google.com/drive/folders/1FxK7PURpW4kvAehef3dtB8jOcJP0Vmis?usp=sharing</t>
    </r>
  </si>
  <si>
    <t>Nộp PDF???
Cần chọn cách vẽ cho rõ ràng các actor và UC, vẽ rõ ràng nhất là Actor user mới sử dụng UC login, còn các actor như Giáo viên, Admin, Sinh viên thì không sử dụng Login mà chỉ dùng Logout.</t>
  </si>
  <si>
    <r>
      <rPr>
        <sz val="10"/>
        <color rgb="FF000000"/>
        <rFont val="Arial"/>
      </rPr>
      <t xml:space="preserve">Meeting Report: cần nộp đủ 1 plan meeting report, 2 weekly report và 1 review report.
Check lại guideline cho các report (trong Google Drive folder structure có hướng dẫn): Sprint planing, Sprint review, Weekly Scrum.
Thầy chỉ chỉnh sửa một số trường hợp. Nhóm cần review và sửa chửa lại ở những nơi khác theo gợi ý.
Xem các nhận xét trực tiếp qua comment trong các file report:
</t>
    </r>
    <r>
      <rPr>
        <u/>
        <sz val="10"/>
        <color rgb="FF1155CC"/>
        <rFont val="Arial"/>
      </rPr>
      <t>https://drive.google.com/drive/folders/1FxK7PURpW4kvAehef3dtB8jOcJP0Vmis?usp=sharing</t>
    </r>
  </si>
  <si>
    <t>- Kịch bản phụ: "thông tin ko hợp lệ", nên ghi rõ cụ thể là gì</t>
  </si>
  <si>
    <t>Individual Score (60)</t>
  </si>
  <si>
    <t>Group Score (60)</t>
  </si>
  <si>
    <t>Use case (5)</t>
  </si>
  <si>
    <t>Architecture (20)</t>
  </si>
  <si>
    <t>Class (30)</t>
  </si>
  <si>
    <t>Report: cần để file riêng và chi tiết hơn.
UC: sửa lại vẫn rối và lạm dụng quan hệ, ví dụ CreatePrize sao lại quan hệ include với Login? Khi chưa Login thì làm sao thấy chức năng CreatePrize?.
Architecture: cần có diagram rõ ràng, trình bày mô tả rõ ràng hơn.
Class diagram: quan hệ phải rõ ràng, chi tiết hơn.
Tổng thể xem lại cách trình bày 1 báo cáo! Không làm theo template được cung cấp?</t>
  </si>
  <si>
    <t>Good</t>
  </si>
  <si>
    <t>- Nhóm tập trung mô tả phần Blue thôi, là phần mà mình coding. Phần Red là client sẽ tương tác với system của các bạn (do đó phần Red ko phải là system của các bạn), phần DB cũng nên lược bỏ
- Ko thấy nhóm mô tả về các View trong system?</t>
  </si>
  <si>
    <t>- Nhóm chưa giải thích về component diagram của nhóm. Model, View, Controller nằm ở phần nào, trong architecture này?
- Nhóm nộp bài trễ</t>
  </si>
  <si>
    <t>- 4 method get by id, create, update, delete là nhóm tự nghĩ ra và rập khuôn, chứ đâu phải item nào cũng cần 4 cái đó. Ngoài ra get all đâu? search / get by something đâu?
- Gần cuối môn rồi, phải nộp pdf chứ, sao lại file Word?</t>
  </si>
  <si>
    <t>Nhóm làm tốt</t>
  </si>
  <si>
    <t>Chưa có diagram kiến trúc cụ thể, các component và đặc tả chi tiết.
Class diagram: chỉ mới là phần dữ liệu.</t>
  </si>
  <si>
    <t>- Hình đầu tiên nhỏ quá, sau khi vẽ 1 hình lớn tổng thể thôi, rồi vẽ các hình chi tiết bên dưới.
- Tên các class và component nên đặt dạng ko dấu, phục vụ cho việc coding sắp tới
- Nộp bài trễ</t>
  </si>
  <si>
    <t>- Model, View, Controller nằm ở đâu, trong project các bạn?</t>
  </si>
  <si>
    <t>- Sao còn nộp Word nhỉ? phải nộp PDF chứ</t>
  </si>
  <si>
    <t>Nhóm làm tốt.</t>
  </si>
  <si>
    <t>- Component hệ thống là cha, bao trùm các component khác, hay ngang hàng với các component khác? Các component khác có quan hệ gì với component hệ thống? VIew ở đâu? Chỗ nào sẽ xử lí các REST API?
- Cần có các đoạn mô tả bên dưới mỗi diagram
- Sao còn nộp Word nhỉ? phải nộp PDF chứ</t>
  </si>
  <si>
    <t>Individual Score (35)</t>
  </si>
  <si>
    <t>Group Score (35)</t>
  </si>
  <si>
    <t>Architecture (15)</t>
  </si>
  <si>
    <t>UI (15)</t>
  </si>
  <si>
    <t>SAD: chưa làm Implementation View, vẫn chưa có mô hình kiến trúc tổng quát.
UI: nên có thể hiện dữ liệu giả cho rõ ràng. Giao diện còn đơn giản và chưa thể hiện đặc trưng riêng cho mỗi chức năng quản lý.</t>
  </si>
  <si>
    <t>- Thanh toán: thiếu màn hình nhập địa chỉ giao hàng; thiếu màn hình thông báo đơn hàng đã hoàn tất;
- Màn hình quản lí đơn hàng: phần thông tin tài khoản bên trái là dư thừa, làm mất chỗ, nên bỏ đi, tôi đang coi đang đơn hàng mà.
- Trang chủ: ô màu xanh to bự là gì, trong khi danh sách sản phẩm quá ít; và nhóm chưa làm rõ: mỗi sản phẩm trong danh sách nhóm sẽ hiển thị gì? màn hình chi tiết, giá hiển thị ra thế nào.
- Nói chung nhóm cần để hình sản phẩm thật, data thật vào, để xem nó thế nào, có ổn ko</t>
  </si>
  <si>
    <t>- Nhóm để hình thật, data thật vào, để xem ổn ko, chứ ko phải là hình gạch chéo; Chữ trắng nền vàng quá khó đọc; Hình chữ nhật (hình sản phẩm), chiều ngang quá dài, chiều rộng xuống quá hẹp =&gt; có hợp lí ko? Phần giá là cái cần nổi bật, nhưng lại làm mờ?
- Đăng kí tài khoản: quá nhiều ô cần nhập, ko simplicity. Account name là gì? có cần tạo nick name ko, hay đó chính là full name của người dùng. Nhập địa chỉ làm gì? Và nhập địa chỉ 1 ô thì hệ thống có phân loại được tỉnh nào? huyện nào? xã nào ko =&gt; làm sao giao hàng được; 
- Thêm sản phẩm: có control là textbox, có control là combo box, radio button, checkbox chứ đâu chỉ có mỗi textbox. Image là phải upload rồi hiển thị chứ đâu có hiển thị tên image, số lượng sản phẩm trong kho là bao nhiêu, hay là vô cực? 
- Màn hình search, danh sách sản phẩm đâu?
- Nút Go to shop là gì? Tại sao nó lại nổi bật ngang với nút Add to cart? 
- Qui trình Checkout thế nào? Chọn địa chỉ giao hàng thế nào? Tổng tiền (kể cả phí ship) là bao nhiêu?</t>
  </si>
  <si>
    <t xml:space="preserve">- Nhóm để hình thật, data thật vào, để xem ổn ko, chứ ko phải là hình gạch chéo;
- Màn hình tìm kiếm và danh sách sẽ thế nào? 
- Chi tiết sản phẩm: tách ra: chi tiết bên trên, đánh giá ở dưới, sản phẩm tương tự ở dưới nữa; 
- Thanh toán: tăng giảm số lượng 1 sản phẩm thì làm sao? Địa chỉ nên tách ra: tỉnh, huyện, xã, đường; </t>
  </si>
  <si>
    <t>- Thiếu deployment diagram
- UI: nên tìm hiểu về tính simplicity
- Đăng kí: tui mua sách, kêu tui nhập ngày tháng năm sinh làm gì? 
- Danh mục: quá nhiều, nên chọn những danh mục chính, và làm 1 dòng thôi;
- Màu hồng: thấy ko chuyên nghiệp, hay trang web này là dành cho khách hàng nữ?
- Rồi cái qui trình mua hàng đâu ko làm, đi làm mấy cái UI linh tinh vậy?</t>
  </si>
  <si>
    <t>SAD: Deployment sao nhóm lại làm Sequence Diagrams?
UI: màn hình Course Detail nên thể hiện sự khác biệt giữa videos và docs, ở Cart nên sử dụng dạng card như checkout để tách biệt list với nút Checkout (sau có thể thêm promotion,...).
Chưa có màn hình xem tài liệu, xem video bài học?</t>
  </si>
  <si>
    <t>SAD: chưa có mô hình kiến trúc tổng thể, Deployment chưa có diagram.
UI: không sử dụng tools để thiết kế cụ thể cho UI chính, Admin phác họa chưa đầy đủ các chức năng đồng thời chỉ thể hiện được ở mức layout cho UI, sử dụng template HTML của web khác có đụng bản quyền?</t>
  </si>
  <si>
    <t>- Màu đỏ quá over, nên chọn màu khác
- Floor 1, 2, 3 nên là dạng tab, ko nên dạng button
- Bỏ mấy cái label Room name, Room price... đi, ghi rõ data ra, đang dư thừa và thiếu thốn quá; 
- Update a room: dùng nhiều loại control khác nhau, ko chỉ là text box
- Màu sắc của app ko chuyên nghiệp, ko đồng nhất giữa app admin và app lễ tân
- Sao lại dùng từ GET với lễ tân
- Đang là app lễ tân thì hình ảnh phòng hiện to lên làm gì, lễ tân đã quá quen phòng rồi, hãy chừa chỗ để nhập thông tin khách. Nếu khách cũ đến, thì lễ tân có phải nhập lại thông tin ko, hay search được?
- Danh sách service, mỗi service nên là 1 dòng riêng</t>
  </si>
  <si>
    <t>- Implementation view: chưa có đoạn mô tả; 
- Sao chữ new bị mất 1 góc?
- Button chat màu blue ko phù hợp màu với ứng dụng
- Màn hình giỏ hàng: sao cần phải có danh sách món ở 2 bên trái phải =&gt; dư thừa
- Mua hàng sao ko nhập địa chỉ giao hàng?
- Làm sao nhân viên cập nhật trạng thái Giao hàng? Màn hình Detail nên là 1 popup riêng, khi cần thì nhân viên bật lên coi, để đỡ rối</t>
  </si>
  <si>
    <t>- Chưa demo đặt phòng mà đã demo đặt dịch vụ là thế nào?
- Sao phần chọn ngày đến, ngày đi lại xa màn hình danh sách phòng thế? (Bỏ A worth place to stay vào làm gì, tui đang đặt phòng mà, chú tâm hỗ trợ tui ở qui trình đặt phòng đi)
- Rồi nhập thông tin người đặt phòng ở đâu?</t>
  </si>
  <si>
    <t>UI: đầy đủ tuy nhiên chưa thể hiện rõ phối màu thật sự của giao diện.</t>
  </si>
  <si>
    <t>Giao diện ổn, nhưng địa chỉ giao hàng nên tách ra các ô riêng: tỉnh, huyện, xã, số nhà. Nên load lại địa chỉ nếu người dùng đã tạo account</t>
  </si>
  <si>
    <t>Individual Score (160)</t>
  </si>
  <si>
    <t>Group Score (160)</t>
  </si>
  <si>
    <t>Test doc (40)</t>
  </si>
  <si>
    <t>Project presentation (110)</t>
  </si>
  <si>
    <t>Final submission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</si>
</sst>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theme="1"/>
      <name val="Arial"/>
    </font>
    <font>
      <sz val="10"/>
      <name val="Arial"/>
    </font>
    <font>
      <sz val="10"/>
      <color theme="1"/>
      <name val="Arial"/>
    </font>
    <font>
      <b/>
      <u/>
      <sz val="10"/>
      <color rgb="FF0000FF"/>
      <name val="Arial"/>
    </font>
    <font>
      <sz val="10"/>
      <color theme="1"/>
      <name val="Arial"/>
    </font>
    <font>
      <sz val="12"/>
      <color rgb="FF000000"/>
      <name val="Lato-regular"/>
    </font>
    <font>
      <sz val="12"/>
      <color rgb="FF000000"/>
      <name val="Arial"/>
    </font>
    <font>
      <u/>
      <sz val="10"/>
      <color rgb="FF1155CC"/>
      <name val="Arial"/>
    </font>
    <font>
      <u/>
      <sz val="10"/>
      <color rgb="FF1155CC"/>
      <name val="Arial"/>
    </font>
    <font>
      <sz val="10"/>
      <color rgb="FF050505"/>
      <name val="Arial"/>
    </font>
    <font>
      <u/>
      <sz val="10"/>
      <color rgb="FF0000FF"/>
      <name val="Arial"/>
    </font>
    <font>
      <sz val="10"/>
      <color rgb="FF000000"/>
      <name val="Arial"/>
    </font>
    <font>
      <sz val="11"/>
      <color rgb="FF050505"/>
      <name val="&quot;Segoe UI Historic&quot;"/>
    </font>
    <font>
      <b/>
      <sz val="10"/>
      <color theme="1"/>
      <name val="Arial"/>
    </font>
    <font>
      <b/>
      <sz val="10"/>
      <color theme="0"/>
      <name val="Arial"/>
    </font>
    <font>
      <b/>
      <sz val="10"/>
      <color rgb="FFFFFFFF"/>
      <name val="Arial"/>
    </font>
    <font>
      <b/>
      <sz val="10"/>
      <color rgb="FFFFFFFF"/>
      <name val="Arial"/>
    </font>
    <font>
      <u/>
      <sz val="10"/>
      <color rgb="FF000000"/>
      <name val="Arial"/>
    </font>
    <font>
      <u/>
      <sz val="10"/>
      <color rgb="FF000000"/>
      <name val="Arial"/>
    </font>
    <font>
      <u/>
      <sz val="10"/>
      <color rgb="FF000000"/>
      <name val="Arial"/>
    </font>
    <font>
      <sz val="10"/>
      <name val="Arial"/>
    </font>
    <font>
      <sz val="10"/>
      <color rgb="FFFF0000"/>
      <name val="Arial"/>
    </font>
    <font>
      <b/>
      <sz val="10"/>
      <name val="arial"/>
    </font>
    <font>
      <b/>
      <u/>
      <sz val="10"/>
      <color rgb="FF1155CC"/>
      <name val="arial"/>
    </font>
  </fonts>
  <fills count="12">
    <fill>
      <patternFill patternType="none"/>
    </fill>
    <fill>
      <patternFill patternType="gray125"/>
    </fill>
    <fill>
      <patternFill patternType="solid">
        <fgColor rgb="FFC9DAF8"/>
        <bgColor rgb="FFC9DAF8"/>
      </patternFill>
    </fill>
    <fill>
      <patternFill patternType="solid">
        <fgColor rgb="FFFFFF00"/>
        <bgColor rgb="FFFFFF00"/>
      </patternFill>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E4E6EB"/>
        <bgColor rgb="FFE4E6EB"/>
      </patternFill>
    </fill>
    <fill>
      <patternFill patternType="solid">
        <fgColor rgb="FF4285F4"/>
        <bgColor rgb="FF4285F4"/>
      </patternFill>
    </fill>
    <fill>
      <patternFill patternType="solid">
        <fgColor rgb="FFD9EAD3"/>
        <bgColor rgb="FFD9EAD3"/>
      </patternFill>
    </fill>
    <fill>
      <patternFill patternType="solid">
        <fgColor rgb="FFFFF2CC"/>
        <bgColor rgb="FFFFF2CC"/>
      </patternFill>
    </fill>
    <fill>
      <patternFill patternType="solid">
        <fgColor theme="0"/>
        <bgColor theme="0"/>
      </patternFill>
    </fill>
  </fills>
  <borders count="2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s>
  <cellStyleXfs count="1">
    <xf numFmtId="0" fontId="0" fillId="0" borderId="0"/>
  </cellStyleXfs>
  <cellXfs count="204">
    <xf numFmtId="0" fontId="0" fillId="0" borderId="0" xfId="0" applyFont="1" applyAlignment="1"/>
    <xf numFmtId="0" fontId="3" fillId="0" borderId="0" xfId="0" applyFont="1" applyAlignment="1"/>
    <xf numFmtId="0" fontId="3" fillId="0" borderId="0" xfId="0" applyFont="1" applyAlignment="1"/>
    <xf numFmtId="0" fontId="1" fillId="0" borderId="8" xfId="0" applyFont="1" applyBorder="1" applyAlignment="1"/>
    <xf numFmtId="0" fontId="3" fillId="0" borderId="8" xfId="0" applyFont="1" applyBorder="1" applyAlignment="1"/>
    <xf numFmtId="0" fontId="1" fillId="4" borderId="11"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5" fillId="0" borderId="0" xfId="0" applyFont="1" applyAlignment="1">
      <alignment horizontal="center" vertical="center"/>
    </xf>
    <xf numFmtId="0" fontId="3" fillId="5" borderId="14" xfId="0" applyFont="1" applyFill="1" applyBorder="1" applyAlignment="1">
      <alignment vertical="center"/>
    </xf>
    <xf numFmtId="0" fontId="3" fillId="5" borderId="14" xfId="0" applyFont="1" applyFill="1" applyBorder="1" applyAlignment="1">
      <alignment horizontal="center" vertical="center"/>
    </xf>
    <xf numFmtId="0" fontId="3" fillId="0" borderId="0" xfId="0" quotePrefix="1" applyFont="1" applyAlignment="1"/>
    <xf numFmtId="0" fontId="3" fillId="5" borderId="8" xfId="0" applyFont="1" applyFill="1" applyBorder="1" applyAlignment="1">
      <alignment vertical="center"/>
    </xf>
    <xf numFmtId="0" fontId="3" fillId="6" borderId="8" xfId="0" applyFont="1" applyFill="1" applyBorder="1" applyAlignment="1">
      <alignment vertical="center"/>
    </xf>
    <xf numFmtId="0" fontId="3" fillId="6" borderId="8" xfId="0" applyFont="1" applyFill="1" applyBorder="1" applyAlignment="1">
      <alignment horizontal="center" vertical="center"/>
    </xf>
    <xf numFmtId="0" fontId="3" fillId="5" borderId="14" xfId="0" quotePrefix="1" applyFont="1" applyFill="1" applyBorder="1" applyAlignment="1">
      <alignment horizontal="left" vertical="center"/>
    </xf>
    <xf numFmtId="0" fontId="0" fillId="6" borderId="8" xfId="0" applyFont="1" applyFill="1" applyBorder="1" applyAlignment="1">
      <alignment vertical="center"/>
    </xf>
    <xf numFmtId="0" fontId="3" fillId="5" borderId="8" xfId="0" applyFont="1" applyFill="1" applyBorder="1" applyAlignment="1">
      <alignment horizontal="center" vertical="center"/>
    </xf>
    <xf numFmtId="0" fontId="0" fillId="5" borderId="8" xfId="0" quotePrefix="1" applyFont="1" applyFill="1" applyBorder="1" applyAlignment="1">
      <alignment horizontal="left" vertical="center"/>
    </xf>
    <xf numFmtId="0" fontId="0" fillId="5" borderId="8" xfId="0" applyFont="1" applyFill="1" applyBorder="1" applyAlignment="1">
      <alignment vertical="center"/>
    </xf>
    <xf numFmtId="49" fontId="0" fillId="6" borderId="8" xfId="0" quotePrefix="1" applyNumberFormat="1" applyFont="1" applyFill="1" applyBorder="1" applyAlignment="1">
      <alignment vertical="center"/>
    </xf>
    <xf numFmtId="0" fontId="3" fillId="5" borderId="21" xfId="0" applyFont="1" applyFill="1" applyBorder="1" applyAlignment="1">
      <alignment vertical="center"/>
    </xf>
    <xf numFmtId="0" fontId="3" fillId="5" borderId="21" xfId="0" applyFont="1" applyFill="1" applyBorder="1" applyAlignment="1">
      <alignment vertical="center"/>
    </xf>
    <xf numFmtId="0" fontId="3" fillId="5" borderId="21" xfId="0" applyFont="1" applyFill="1" applyBorder="1" applyAlignment="1">
      <alignment horizontal="center" vertical="center"/>
    </xf>
    <xf numFmtId="0" fontId="0" fillId="5" borderId="21" xfId="0" quotePrefix="1" applyFont="1" applyFill="1" applyBorder="1" applyAlignment="1">
      <alignment horizontal="left" vertical="center"/>
    </xf>
    <xf numFmtId="0" fontId="3" fillId="5" borderId="14" xfId="0" quotePrefix="1" applyFont="1" applyFill="1" applyBorder="1" applyAlignment="1">
      <alignment vertical="center"/>
    </xf>
    <xf numFmtId="0" fontId="0" fillId="6" borderId="8" xfId="0" quotePrefix="1" applyFont="1" applyFill="1" applyBorder="1" applyAlignment="1">
      <alignment vertical="center"/>
    </xf>
    <xf numFmtId="0" fontId="0" fillId="5" borderId="8" xfId="0" quotePrefix="1" applyFont="1" applyFill="1" applyBorder="1" applyAlignment="1">
      <alignment vertical="center"/>
    </xf>
    <xf numFmtId="49" fontId="0" fillId="6" borderId="8" xfId="0" applyNumberFormat="1" applyFont="1" applyFill="1" applyBorder="1" applyAlignment="1">
      <alignment vertical="center"/>
    </xf>
    <xf numFmtId="0" fontId="0" fillId="5" borderId="21" xfId="0" quotePrefix="1" applyFont="1" applyFill="1" applyBorder="1" applyAlignment="1">
      <alignment vertical="center"/>
    </xf>
    <xf numFmtId="0" fontId="3" fillId="5" borderId="14" xfId="0" applyFont="1" applyFill="1" applyBorder="1" applyAlignment="1">
      <alignment vertical="center"/>
    </xf>
    <xf numFmtId="49" fontId="0" fillId="5" borderId="8" xfId="0" applyNumberFormat="1" applyFont="1" applyFill="1" applyBorder="1" applyAlignment="1">
      <alignment vertical="center"/>
    </xf>
    <xf numFmtId="0" fontId="0" fillId="5" borderId="21" xfId="0" applyFont="1" applyFill="1" applyBorder="1" applyAlignment="1">
      <alignment vertical="center"/>
    </xf>
    <xf numFmtId="49" fontId="3" fillId="5" borderId="14" xfId="0" applyNumberFormat="1" applyFont="1" applyFill="1" applyBorder="1" applyAlignment="1">
      <alignment vertical="center"/>
    </xf>
    <xf numFmtId="0" fontId="0" fillId="6" borderId="8" xfId="0" applyFont="1" applyFill="1" applyBorder="1" applyAlignment="1">
      <alignment vertical="center"/>
    </xf>
    <xf numFmtId="0" fontId="0" fillId="5" borderId="8" xfId="0" applyFont="1" applyFill="1" applyBorder="1" applyAlignment="1">
      <alignment horizontal="left"/>
    </xf>
    <xf numFmtId="0" fontId="0" fillId="5" borderId="8" xfId="0" applyFont="1" applyFill="1" applyBorder="1" applyAlignment="1">
      <alignment vertical="center"/>
    </xf>
    <xf numFmtId="49" fontId="0" fillId="6" borderId="8" xfId="0" applyNumberFormat="1" applyFont="1" applyFill="1" applyBorder="1" applyAlignment="1">
      <alignment horizontal="right" vertical="center"/>
    </xf>
    <xf numFmtId="0" fontId="0" fillId="5" borderId="21" xfId="0" applyFont="1" applyFill="1" applyBorder="1" applyAlignment="1">
      <alignment vertical="center"/>
    </xf>
    <xf numFmtId="49" fontId="3" fillId="5" borderId="14" xfId="0" applyNumberFormat="1" applyFont="1" applyFill="1" applyBorder="1" applyAlignment="1">
      <alignment vertical="center"/>
    </xf>
    <xf numFmtId="49" fontId="0" fillId="5" borderId="8" xfId="0" applyNumberFormat="1" applyFont="1" applyFill="1" applyBorder="1" applyAlignment="1">
      <alignment horizontal="left" vertical="center"/>
    </xf>
    <xf numFmtId="49" fontId="0" fillId="5" borderId="21" xfId="0" applyNumberFormat="1" applyFont="1" applyFill="1" applyBorder="1" applyAlignment="1">
      <alignment vertical="center"/>
    </xf>
    <xf numFmtId="0" fontId="0" fillId="5" borderId="14" xfId="0" applyFont="1" applyFill="1" applyBorder="1" applyAlignment="1">
      <alignment vertical="center"/>
    </xf>
    <xf numFmtId="0" fontId="10" fillId="6" borderId="0" xfId="0" quotePrefix="1" applyFont="1" applyFill="1" applyAlignment="1"/>
    <xf numFmtId="0" fontId="0" fillId="5" borderId="14" xfId="0" quotePrefix="1" applyFont="1" applyFill="1" applyBorder="1" applyAlignment="1">
      <alignment horizontal="right" vertical="center"/>
    </xf>
    <xf numFmtId="0" fontId="3" fillId="5" borderId="8" xfId="0" quotePrefix="1" applyFont="1" applyFill="1" applyBorder="1" applyAlignment="1">
      <alignment horizontal="right" vertical="center"/>
    </xf>
    <xf numFmtId="0" fontId="0" fillId="6" borderId="8" xfId="0" quotePrefix="1" applyFont="1" applyFill="1" applyBorder="1" applyAlignment="1">
      <alignment horizontal="right" vertical="center"/>
    </xf>
    <xf numFmtId="49" fontId="0" fillId="6" borderId="8" xfId="0" quotePrefix="1" applyNumberFormat="1" applyFont="1" applyFill="1" applyBorder="1" applyAlignment="1">
      <alignment horizontal="right" vertical="center"/>
    </xf>
    <xf numFmtId="0" fontId="0" fillId="5" borderId="21" xfId="0" quotePrefix="1" applyFont="1" applyFill="1" applyBorder="1" applyAlignment="1">
      <alignment horizontal="right" vertical="center"/>
    </xf>
    <xf numFmtId="0" fontId="3" fillId="5" borderId="14" xfId="0" quotePrefix="1" applyFont="1" applyFill="1" applyBorder="1" applyAlignment="1">
      <alignment horizontal="right" vertical="center"/>
    </xf>
    <xf numFmtId="0" fontId="0" fillId="5" borderId="8" xfId="0" quotePrefix="1" applyFont="1" applyFill="1" applyBorder="1" applyAlignment="1">
      <alignment horizontal="right" vertical="center"/>
    </xf>
    <xf numFmtId="0" fontId="5" fillId="0" borderId="0" xfId="0" applyFont="1" applyAlignment="1"/>
    <xf numFmtId="49" fontId="0" fillId="5" borderId="8" xfId="0" quotePrefix="1" applyNumberFormat="1" applyFont="1" applyFill="1" applyBorder="1" applyAlignment="1">
      <alignment vertical="center"/>
    </xf>
    <xf numFmtId="0" fontId="0" fillId="6" borderId="8" xfId="0" applyFont="1" applyFill="1" applyBorder="1" applyAlignment="1">
      <alignment horizontal="left" vertical="center"/>
    </xf>
    <xf numFmtId="0" fontId="0" fillId="5" borderId="8" xfId="0" applyFont="1" applyFill="1" applyBorder="1" applyAlignment="1">
      <alignment vertical="center"/>
    </xf>
    <xf numFmtId="49" fontId="0" fillId="5" borderId="21" xfId="0" applyNumberFormat="1" applyFont="1" applyFill="1" applyBorder="1" applyAlignment="1">
      <alignment horizontal="right" vertical="center"/>
    </xf>
    <xf numFmtId="49" fontId="3" fillId="5" borderId="8" xfId="0" applyNumberFormat="1" applyFont="1" applyFill="1" applyBorder="1" applyAlignment="1">
      <alignment vertical="center"/>
    </xf>
    <xf numFmtId="0" fontId="3" fillId="5" borderId="14" xfId="0" applyFont="1" applyFill="1" applyBorder="1" applyAlignment="1">
      <alignment horizontal="left" vertical="center"/>
    </xf>
    <xf numFmtId="0" fontId="3" fillId="0" borderId="0" xfId="0" applyFont="1" applyAlignment="1">
      <alignment horizontal="center"/>
    </xf>
    <xf numFmtId="0" fontId="3" fillId="5" borderId="14" xfId="0" quotePrefix="1" applyFont="1" applyFill="1" applyBorder="1" applyAlignment="1">
      <alignment horizontal="center" vertical="center"/>
    </xf>
    <xf numFmtId="0" fontId="0" fillId="6" borderId="8" xfId="0" applyFont="1" applyFill="1" applyBorder="1" applyAlignment="1">
      <alignment horizontal="center" vertical="center"/>
    </xf>
    <xf numFmtId="49" fontId="0" fillId="5" borderId="8" xfId="0" applyNumberFormat="1" applyFont="1" applyFill="1" applyBorder="1" applyAlignment="1">
      <alignment horizontal="center" vertical="center"/>
    </xf>
    <xf numFmtId="49" fontId="0" fillId="6" borderId="8" xfId="0" applyNumberFormat="1" applyFont="1" applyFill="1" applyBorder="1" applyAlignment="1">
      <alignment horizontal="center" vertical="center"/>
    </xf>
    <xf numFmtId="49" fontId="0" fillId="5" borderId="21" xfId="0" applyNumberFormat="1" applyFont="1" applyFill="1" applyBorder="1" applyAlignment="1">
      <alignment horizontal="center" vertical="center"/>
    </xf>
    <xf numFmtId="0" fontId="3" fillId="5" borderId="8" xfId="0" applyFont="1" applyFill="1" applyBorder="1" applyAlignment="1">
      <alignment vertical="center"/>
    </xf>
    <xf numFmtId="0" fontId="0" fillId="5" borderId="11" xfId="0" applyFont="1" applyFill="1" applyBorder="1" applyAlignment="1">
      <alignment vertical="center"/>
    </xf>
    <xf numFmtId="49" fontId="3" fillId="5" borderId="14" xfId="0" applyNumberFormat="1" applyFont="1" applyFill="1" applyBorder="1" applyAlignment="1">
      <alignment horizontal="center" vertical="center"/>
    </xf>
    <xf numFmtId="0" fontId="0" fillId="6" borderId="8" xfId="0" applyFont="1" applyFill="1" applyBorder="1" applyAlignment="1">
      <alignment vertical="center"/>
    </xf>
    <xf numFmtId="0" fontId="3" fillId="5" borderId="8" xfId="0" applyFont="1" applyFill="1" applyBorder="1" applyAlignment="1">
      <alignment vertical="center"/>
    </xf>
    <xf numFmtId="0" fontId="0" fillId="5" borderId="8" xfId="0" applyFont="1" applyFill="1" applyBorder="1" applyAlignment="1">
      <alignment vertical="center"/>
    </xf>
    <xf numFmtId="0" fontId="12" fillId="6" borderId="8" xfId="0" applyFont="1" applyFill="1" applyBorder="1" applyAlignment="1"/>
    <xf numFmtId="0" fontId="0" fillId="5" borderId="21" xfId="0" applyFont="1" applyFill="1" applyBorder="1" applyAlignment="1">
      <alignment vertical="center"/>
    </xf>
    <xf numFmtId="0" fontId="5" fillId="0" borderId="17" xfId="0" applyFont="1" applyBorder="1" applyAlignment="1"/>
    <xf numFmtId="0" fontId="5" fillId="0" borderId="7" xfId="0" applyFont="1" applyBorder="1" applyAlignment="1">
      <alignment horizontal="center"/>
    </xf>
    <xf numFmtId="0" fontId="5" fillId="0" borderId="7" xfId="0" quotePrefix="1" applyFont="1" applyBorder="1" applyAlignment="1">
      <alignment horizontal="center"/>
    </xf>
    <xf numFmtId="0" fontId="5" fillId="0" borderId="23" xfId="0" applyFont="1" applyBorder="1" applyAlignment="1"/>
    <xf numFmtId="0" fontId="0" fillId="5" borderId="8" xfId="0" applyFont="1" applyFill="1" applyBorder="1" applyAlignment="1">
      <alignment horizontal="center" vertical="center"/>
    </xf>
    <xf numFmtId="0" fontId="3" fillId="6" borderId="8" xfId="0" applyFont="1" applyFill="1" applyBorder="1" applyAlignment="1">
      <alignment horizontal="left" vertical="center"/>
    </xf>
    <xf numFmtId="0" fontId="0" fillId="5" borderId="21" xfId="0" applyFont="1" applyFill="1" applyBorder="1" applyAlignment="1">
      <alignment horizontal="center" vertical="center"/>
    </xf>
    <xf numFmtId="0" fontId="13" fillId="7" borderId="0" xfId="0" applyFont="1" applyFill="1" applyAlignment="1"/>
    <xf numFmtId="0" fontId="3" fillId="5" borderId="21" xfId="0" applyFont="1" applyFill="1" applyBorder="1" applyAlignment="1">
      <alignment horizontal="center" vertical="center"/>
    </xf>
    <xf numFmtId="0" fontId="5" fillId="0" borderId="0" xfId="0" applyFont="1" applyAlignment="1">
      <alignment horizontal="center" vertical="center"/>
    </xf>
    <xf numFmtId="0" fontId="14" fillId="0" borderId="8" xfId="0" applyFont="1" applyBorder="1" applyAlignment="1">
      <alignment horizontal="center"/>
    </xf>
    <xf numFmtId="0" fontId="14" fillId="0" borderId="0" xfId="0" applyFont="1" applyAlignment="1">
      <alignment horizontal="center"/>
    </xf>
    <xf numFmtId="0" fontId="5" fillId="0" borderId="8" xfId="0" applyFont="1" applyBorder="1" applyAlignment="1"/>
    <xf numFmtId="0" fontId="5" fillId="0" borderId="8" xfId="0" applyFont="1" applyBorder="1" applyAlignment="1">
      <alignment horizontal="left"/>
    </xf>
    <xf numFmtId="0" fontId="5" fillId="0" borderId="8" xfId="0" applyFont="1" applyBorder="1"/>
    <xf numFmtId="0" fontId="5" fillId="0" borderId="0" xfId="0" applyFont="1" applyAlignment="1">
      <alignment horizontal="left"/>
    </xf>
    <xf numFmtId="0" fontId="14" fillId="0" borderId="8" xfId="0" applyFont="1" applyBorder="1" applyAlignment="1">
      <alignment horizontal="center" vertical="center"/>
    </xf>
    <xf numFmtId="0" fontId="5" fillId="0" borderId="8" xfId="0" applyFont="1" applyBorder="1" applyAlignment="1">
      <alignment horizontal="center"/>
    </xf>
    <xf numFmtId="0" fontId="5" fillId="0" borderId="0" xfId="0" applyFont="1" applyAlignment="1">
      <alignment horizontal="center"/>
    </xf>
    <xf numFmtId="0" fontId="15" fillId="4" borderId="0" xfId="0" applyFont="1" applyFill="1" applyAlignment="1">
      <alignment horizontal="center" vertical="center"/>
    </xf>
    <xf numFmtId="0" fontId="15" fillId="4" borderId="0" xfId="0" applyFont="1" applyFill="1" applyAlignment="1">
      <alignment vertical="center"/>
    </xf>
    <xf numFmtId="0" fontId="16" fillId="8" borderId="0" xfId="0" applyFont="1" applyFill="1" applyAlignment="1">
      <alignment vertical="top" wrapText="1"/>
    </xf>
    <xf numFmtId="0" fontId="16" fillId="8" borderId="8" xfId="0" applyFont="1" applyFill="1" applyBorder="1" applyAlignment="1">
      <alignment vertical="top"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1" fillId="0" borderId="0" xfId="0" applyFont="1" applyAlignment="1">
      <alignment horizontal="center" vertical="center"/>
    </xf>
    <xf numFmtId="0" fontId="3" fillId="9" borderId="0" xfId="0" applyFont="1" applyFill="1" applyAlignment="1">
      <alignment horizontal="center" vertical="center"/>
    </xf>
    <xf numFmtId="0" fontId="3" fillId="9" borderId="0" xfId="0" applyFont="1" applyFill="1" applyAlignment="1">
      <alignment vertical="center"/>
    </xf>
    <xf numFmtId="0" fontId="0" fillId="9" borderId="0" xfId="0" applyFont="1" applyFill="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0" fontId="3" fillId="9" borderId="0" xfId="0" applyFont="1" applyFill="1" applyAlignment="1"/>
    <xf numFmtId="0" fontId="3" fillId="0" borderId="0" xfId="0" applyFont="1" applyAlignment="1">
      <alignment horizontal="center" vertical="center" wrapText="1"/>
    </xf>
    <xf numFmtId="0" fontId="3" fillId="0" borderId="0" xfId="0" applyFont="1" applyAlignment="1">
      <alignment horizontal="left" vertical="center"/>
    </xf>
    <xf numFmtId="0" fontId="3" fillId="9" borderId="0" xfId="0" applyFont="1" applyFill="1" applyAlignment="1">
      <alignment horizontal="center"/>
    </xf>
    <xf numFmtId="0" fontId="3" fillId="9" borderId="0" xfId="0" applyFont="1" applyFill="1" applyAlignment="1">
      <alignment horizontal="left" vertical="center"/>
    </xf>
    <xf numFmtId="0" fontId="3" fillId="0" borderId="0" xfId="0" applyFont="1"/>
    <xf numFmtId="0" fontId="1" fillId="0" borderId="0" xfId="0" applyFont="1"/>
    <xf numFmtId="0" fontId="17" fillId="8" borderId="0" xfId="0" applyFont="1" applyFill="1" applyAlignment="1"/>
    <xf numFmtId="0" fontId="17" fillId="4" borderId="0" xfId="0" applyFont="1" applyFill="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15" fillId="4" borderId="0" xfId="0" applyFont="1" applyFill="1" applyAlignment="1">
      <alignment horizontal="center" vertical="center" wrapText="1"/>
    </xf>
    <xf numFmtId="0" fontId="15" fillId="4" borderId="0" xfId="0" applyFont="1" applyFill="1" applyAlignment="1">
      <alignment vertical="center" wrapText="1"/>
    </xf>
    <xf numFmtId="0" fontId="17" fillId="8" borderId="0" xfId="0" applyFont="1" applyFill="1" applyAlignment="1">
      <alignment wrapText="1"/>
    </xf>
    <xf numFmtId="0" fontId="17" fillId="4" borderId="0" xfId="0" applyFont="1" applyFill="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9" borderId="0" xfId="0" applyFont="1" applyFill="1" applyAlignment="1">
      <alignment horizontal="center" vertical="center" wrapText="1"/>
    </xf>
    <xf numFmtId="0" fontId="3" fillId="9" borderId="0" xfId="0" applyFont="1" applyFill="1" applyAlignment="1">
      <alignment vertical="center" wrapText="1"/>
    </xf>
    <xf numFmtId="0" fontId="0" fillId="9" borderId="0" xfId="0" applyFont="1" applyFill="1" applyAlignment="1">
      <alignment horizontal="center" vertical="center" wrapText="1"/>
    </xf>
    <xf numFmtId="0" fontId="0" fillId="0" borderId="0" xfId="0" applyFont="1" applyAlignment="1">
      <alignment horizontal="center" vertical="center" wrapText="1"/>
    </xf>
    <xf numFmtId="0" fontId="3" fillId="9" borderId="0" xfId="0" applyFont="1" applyFill="1" applyAlignment="1">
      <alignment horizontal="left" vertical="center" wrapText="1"/>
    </xf>
    <xf numFmtId="0" fontId="12" fillId="0" borderId="0" xfId="0" applyFont="1" applyAlignment="1">
      <alignment horizontal="center"/>
    </xf>
    <xf numFmtId="0" fontId="0" fillId="0" borderId="0" xfId="0" applyFont="1" applyAlignment="1">
      <alignment vertical="center" wrapText="1"/>
    </xf>
    <xf numFmtId="0" fontId="3" fillId="9" borderId="0" xfId="0" applyFont="1" applyFill="1" applyAlignment="1">
      <alignment wrapText="1"/>
    </xf>
    <xf numFmtId="0" fontId="3" fillId="0" borderId="0" xfId="0" applyFont="1" applyAlignment="1">
      <alignment horizontal="center" wrapText="1"/>
    </xf>
    <xf numFmtId="0" fontId="3" fillId="9" borderId="0" xfId="0" applyFont="1" applyFill="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17" fillId="8" borderId="0" xfId="0" applyFont="1" applyFill="1" applyAlignment="1">
      <alignment wrapText="1"/>
    </xf>
    <xf numFmtId="0" fontId="3" fillId="10" borderId="0" xfId="0" applyFont="1" applyFill="1" applyAlignment="1">
      <alignment horizontal="center" vertical="center" wrapText="1"/>
    </xf>
    <xf numFmtId="0" fontId="3" fillId="10" borderId="0" xfId="0" applyFont="1" applyFill="1" applyAlignment="1">
      <alignment vertical="center" wrapText="1"/>
    </xf>
    <xf numFmtId="0" fontId="3" fillId="10" borderId="0" xfId="0" applyFont="1" applyFill="1" applyAlignment="1">
      <alignment horizontal="center" vertical="center" wrapText="1"/>
    </xf>
    <xf numFmtId="0" fontId="3" fillId="10" borderId="0" xfId="0" applyFont="1" applyFill="1" applyAlignment="1">
      <alignment horizontal="left" vertical="center" wrapText="1"/>
    </xf>
    <xf numFmtId="0" fontId="3" fillId="2" borderId="0" xfId="0" applyFont="1" applyFill="1" applyAlignment="1">
      <alignment horizontal="center" vertical="center" wrapText="1"/>
    </xf>
    <xf numFmtId="0" fontId="3" fillId="2" borderId="0" xfId="0" applyFont="1" applyFill="1" applyAlignment="1">
      <alignment vertical="center" wrapText="1"/>
    </xf>
    <xf numFmtId="0" fontId="12" fillId="2" borderId="0" xfId="0" applyFont="1" applyFill="1" applyAlignment="1">
      <alignment horizontal="center"/>
    </xf>
    <xf numFmtId="0" fontId="0" fillId="2" borderId="0" xfId="0" applyFont="1" applyFill="1" applyAlignment="1">
      <alignment vertical="center" wrapText="1"/>
    </xf>
    <xf numFmtId="0" fontId="3" fillId="11" borderId="0" xfId="0" applyFont="1" applyFill="1" applyAlignment="1">
      <alignment horizontal="center" vertical="center" wrapText="1"/>
    </xf>
    <xf numFmtId="0" fontId="3" fillId="11" borderId="0" xfId="0" applyFont="1" applyFill="1" applyAlignment="1">
      <alignment vertical="center" wrapText="1"/>
    </xf>
    <xf numFmtId="0" fontId="3" fillId="10" borderId="0" xfId="0" applyFont="1" applyFill="1" applyAlignment="1">
      <alignment wrapText="1"/>
    </xf>
    <xf numFmtId="0" fontId="3" fillId="10" borderId="0" xfId="0" applyFont="1" applyFill="1" applyAlignment="1">
      <alignment horizontal="center" wrapText="1"/>
    </xf>
    <xf numFmtId="0" fontId="3" fillId="2" borderId="0" xfId="0" applyFont="1" applyFill="1" applyAlignment="1">
      <alignment horizontal="center" vertical="center" wrapText="1"/>
    </xf>
    <xf numFmtId="0" fontId="16" fillId="8" borderId="0" xfId="0" applyFont="1" applyFill="1" applyAlignment="1">
      <alignment wrapText="1"/>
    </xf>
    <xf numFmtId="0" fontId="16" fillId="8" borderId="0" xfId="0" applyFont="1" applyFill="1" applyAlignment="1">
      <alignment wrapText="1"/>
    </xf>
    <xf numFmtId="0" fontId="21" fillId="11" borderId="0" xfId="0" applyFont="1" applyFill="1" applyAlignment="1">
      <alignment horizontal="center" vertical="center" wrapText="1"/>
    </xf>
    <xf numFmtId="0" fontId="3" fillId="5" borderId="12" xfId="0" applyFont="1" applyFill="1" applyBorder="1" applyAlignment="1">
      <alignment horizontal="center" vertical="center"/>
    </xf>
    <xf numFmtId="0" fontId="2" fillId="0" borderId="16" xfId="0" applyFont="1" applyBorder="1"/>
    <xf numFmtId="0" fontId="2" fillId="0" borderId="19" xfId="0" applyFont="1" applyBorder="1"/>
    <xf numFmtId="0" fontId="3" fillId="5" borderId="13" xfId="0" applyFont="1" applyFill="1" applyBorder="1" applyAlignment="1">
      <alignment horizontal="center" vertical="center"/>
    </xf>
    <xf numFmtId="0" fontId="2" fillId="0" borderId="17" xfId="0" applyFont="1" applyBorder="1"/>
    <xf numFmtId="0" fontId="2" fillId="0" borderId="20" xfId="0" applyFont="1" applyBorder="1"/>
    <xf numFmtId="0" fontId="3" fillId="5" borderId="13" xfId="0" applyFont="1" applyFill="1" applyBorder="1" applyAlignment="1">
      <alignment horizontal="center" vertical="center" wrapText="1"/>
    </xf>
    <xf numFmtId="0" fontId="3" fillId="5" borderId="13" xfId="0" applyFont="1" applyFill="1" applyBorder="1" applyAlignment="1">
      <alignment vertical="center" wrapText="1"/>
    </xf>
    <xf numFmtId="0" fontId="3" fillId="5" borderId="15" xfId="0" applyFont="1" applyFill="1" applyBorder="1" applyAlignment="1">
      <alignment vertical="center" wrapText="1"/>
    </xf>
    <xf numFmtId="0" fontId="2" fillId="0" borderId="18" xfId="0" applyFont="1" applyBorder="1"/>
    <xf numFmtId="0" fontId="2" fillId="0" borderId="22" xfId="0" applyFont="1" applyBorder="1"/>
    <xf numFmtId="0" fontId="11"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 fillId="0" borderId="7" xfId="0" applyFont="1" applyBorder="1"/>
    <xf numFmtId="0" fontId="2" fillId="0" borderId="24"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 fillId="2" borderId="4" xfId="0" applyFont="1" applyFill="1" applyBorder="1"/>
    <xf numFmtId="0" fontId="2" fillId="0" borderId="5" xfId="0" applyFont="1" applyBorder="1"/>
    <xf numFmtId="0" fontId="2" fillId="0" borderId="6" xfId="0" applyFont="1" applyBorder="1"/>
    <xf numFmtId="0" fontId="2" fillId="0" borderId="9" xfId="0" applyFont="1" applyBorder="1"/>
    <xf numFmtId="0" fontId="2" fillId="0" borderId="10" xfId="0" applyFont="1" applyBorder="1"/>
    <xf numFmtId="0" fontId="3" fillId="2" borderId="1" xfId="0" applyFont="1" applyFill="1" applyBorder="1" applyAlignment="1"/>
    <xf numFmtId="0" fontId="3" fillId="3" borderId="1" xfId="0" applyFont="1" applyFill="1" applyBorder="1" applyAlignment="1"/>
    <xf numFmtId="0" fontId="6" fillId="0" borderId="7" xfId="0" applyFont="1" applyBorder="1" applyAlignment="1">
      <alignment horizontal="center" vertical="center"/>
    </xf>
    <xf numFmtId="0" fontId="7" fillId="0" borderId="11" xfId="0" applyFont="1" applyBorder="1" applyAlignment="1">
      <alignment horizontal="center" vertical="center"/>
    </xf>
    <xf numFmtId="0" fontId="2" fillId="0" borderId="23" xfId="0" applyFont="1" applyBorder="1"/>
    <xf numFmtId="0" fontId="8" fillId="5" borderId="17" xfId="0" applyFont="1" applyFill="1" applyBorder="1" applyAlignment="1">
      <alignment horizontal="center" vertical="center" wrapText="1"/>
    </xf>
    <xf numFmtId="0" fontId="3" fillId="5" borderId="17" xfId="0" applyFont="1" applyFill="1" applyBorder="1" applyAlignment="1">
      <alignment horizontal="center" vertical="center"/>
    </xf>
    <xf numFmtId="0" fontId="9" fillId="5" borderId="13" xfId="0" applyFont="1" applyFill="1" applyBorder="1" applyAlignment="1">
      <alignment horizontal="center" vertical="center" wrapText="1"/>
    </xf>
    <xf numFmtId="0" fontId="0" fillId="0" borderId="7" xfId="0" applyFont="1" applyBorder="1" applyAlignment="1">
      <alignment vertical="center" wrapText="1"/>
    </xf>
    <xf numFmtId="0" fontId="5" fillId="5" borderId="15" xfId="0" applyFont="1" applyFill="1" applyBorder="1" applyAlignment="1"/>
    <xf numFmtId="0" fontId="5" fillId="0" borderId="7" xfId="0" applyFont="1" applyBorder="1" applyAlignment="1">
      <alignment horizontal="center" vertical="center" wrapText="1"/>
    </xf>
    <xf numFmtId="0" fontId="3" fillId="0" borderId="0" xfId="0" applyFont="1" applyAlignment="1">
      <alignment horizontal="left" vertical="center"/>
    </xf>
    <xf numFmtId="0" fontId="0" fillId="0" borderId="0" xfId="0" applyFont="1" applyAlignment="1"/>
    <xf numFmtId="0" fontId="0" fillId="9" borderId="0" xfId="0" applyFont="1" applyFill="1" applyAlignment="1">
      <alignment horizontal="left" vertical="center"/>
    </xf>
    <xf numFmtId="0" fontId="0" fillId="0" borderId="0" xfId="0" applyFont="1" applyAlignment="1">
      <alignment horizontal="left" vertical="center"/>
    </xf>
    <xf numFmtId="0" fontId="3" fillId="9" borderId="0" xfId="0" applyFont="1" applyFill="1" applyAlignment="1">
      <alignment horizontal="left" vertical="center"/>
    </xf>
    <xf numFmtId="0" fontId="3" fillId="0" borderId="0" xfId="0" applyFont="1" applyAlignment="1">
      <alignment horizontal="left" vertical="center" wrapText="1"/>
    </xf>
    <xf numFmtId="0" fontId="0" fillId="9" borderId="0" xfId="0" applyFont="1" applyFill="1" applyAlignment="1">
      <alignment horizontal="left" vertical="center" wrapText="1"/>
    </xf>
    <xf numFmtId="0" fontId="0" fillId="0" borderId="0" xfId="0" applyFont="1" applyAlignment="1">
      <alignment horizontal="left" vertical="center" wrapText="1"/>
    </xf>
    <xf numFmtId="0" fontId="3" fillId="9" borderId="0" xfId="0" applyFont="1" applyFill="1" applyAlignment="1">
      <alignment horizontal="left" vertical="center" wrapText="1"/>
    </xf>
    <xf numFmtId="0" fontId="18" fillId="0" borderId="0" xfId="0" applyFont="1" applyAlignment="1">
      <alignment horizontal="left"/>
    </xf>
    <xf numFmtId="0" fontId="19" fillId="9" borderId="0" xfId="0" applyFont="1" applyFill="1" applyAlignment="1">
      <alignment horizontal="left"/>
    </xf>
    <xf numFmtId="0" fontId="3" fillId="10" borderId="0" xfId="0" applyFont="1" applyFill="1" applyAlignment="1">
      <alignment horizontal="center" vertical="center" wrapText="1"/>
    </xf>
    <xf numFmtId="0" fontId="3" fillId="10" borderId="0" xfId="0" applyFont="1" applyFill="1" applyAlignment="1">
      <alignment horizontal="left" vertical="center" wrapText="1"/>
    </xf>
    <xf numFmtId="0" fontId="0" fillId="9" borderId="0" xfId="0" applyFont="1" applyFill="1" applyAlignment="1">
      <alignment horizontal="center" vertical="center" wrapText="1"/>
    </xf>
    <xf numFmtId="0" fontId="3" fillId="9" borderId="0" xfId="0" applyFont="1" applyFill="1" applyAlignment="1">
      <alignment horizontal="center" vertical="center" wrapText="1"/>
    </xf>
    <xf numFmtId="0" fontId="3" fillId="2" borderId="0" xfId="0" applyFont="1" applyFill="1" applyAlignment="1">
      <alignment horizontal="center" vertical="center" wrapText="1"/>
    </xf>
    <xf numFmtId="0" fontId="3" fillId="11" borderId="0" xfId="0" applyFont="1" applyFill="1" applyAlignment="1">
      <alignment horizontal="center" vertical="center" wrapText="1"/>
    </xf>
    <xf numFmtId="0" fontId="20" fillId="2" borderId="0" xfId="0" applyFont="1" applyFill="1" applyAlignment="1">
      <alignment horizontal="left"/>
    </xf>
    <xf numFmtId="0" fontId="12" fillId="2" borderId="0" xfId="0" applyFont="1" applyFill="1" applyAlignment="1">
      <alignment horizontal="left"/>
    </xf>
    <xf numFmtId="0" fontId="3" fillId="11"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4J-J5SFO2J2FnqUILy71SceJjc4ysPxz?usp=sharing" TargetMode="External"/><Relationship Id="rId13" Type="http://schemas.openxmlformats.org/officeDocument/2006/relationships/hyperlink" Target="https://drive.google.com/drive/folders/1-2Y7UikuyGqU0VHVp_zJPBzKoOs0weoE?usp=sharing" TargetMode="External"/><Relationship Id="rId3" Type="http://schemas.openxmlformats.org/officeDocument/2006/relationships/hyperlink" Target="https://drive.google.com/drive/folders/1BJb37A5lFMmlP4EuyWLdOzJtoQSN1jNq?usp=sharing" TargetMode="External"/><Relationship Id="rId7" Type="http://schemas.openxmlformats.org/officeDocument/2006/relationships/hyperlink" Target="https://drive.google.com/drive/folders/1bXQ6cvB_cX3DucwHYBK2wJHef9miUUj3?usp=sharing" TargetMode="External"/><Relationship Id="rId12" Type="http://schemas.openxmlformats.org/officeDocument/2006/relationships/hyperlink" Target="https://drive.google.com/drive/folders/1FQs144iGrTr-wTjKcxjOnvcb8jJSoXyW?usp=sharing" TargetMode="External"/><Relationship Id="rId17" Type="http://schemas.openxmlformats.org/officeDocument/2006/relationships/hyperlink" Target="https://drive.google.com/drive/folders/16vE-kx9ILMEBV3IP1bbq-rV7iM8aQxXn?usp=sharing" TargetMode="External"/><Relationship Id="rId2" Type="http://schemas.openxmlformats.org/officeDocument/2006/relationships/hyperlink" Target="https://drive.google.com/drive/folders/1-YOl41JZTxceG1ttyt5JrTm7sEnjQbmV" TargetMode="External"/><Relationship Id="rId16" Type="http://schemas.openxmlformats.org/officeDocument/2006/relationships/hyperlink" Target="https://drive.google.com/drive/folders/1_S2lztw4H3nfppe30_PGYYEFho2NM65-?usp=sharing" TargetMode="External"/><Relationship Id="rId1" Type="http://schemas.openxmlformats.org/officeDocument/2006/relationships/hyperlink" Target="https://docs.google.com/document/d/1Ak4L1VOGi4Q5eyxNAC0TTD0INpg3Moh9/edit?usp=sharing&amp;ouid=107309545348687493286&amp;rtpof=true&amp;sd=true" TargetMode="External"/><Relationship Id="rId6" Type="http://schemas.openxmlformats.org/officeDocument/2006/relationships/hyperlink" Target="https://drive.google.com/drive/folders/1QFs3EI7VP4l1nXcHQTOegYsZhPuQXOBo?usp=sharing" TargetMode="External"/><Relationship Id="rId11" Type="http://schemas.openxmlformats.org/officeDocument/2006/relationships/hyperlink" Target="https://drive.google.com/drive/folders/1iS206edXuU7C3x2YNrPEZO_4_oCr-u7_?usp=sharing" TargetMode="External"/><Relationship Id="rId5" Type="http://schemas.openxmlformats.org/officeDocument/2006/relationships/hyperlink" Target="https://drive.google.com/drive/folders/10oYYKISCS7gIoPqzp7gsHHOv-nmCdQOQ?usp=sharing" TargetMode="External"/><Relationship Id="rId15" Type="http://schemas.openxmlformats.org/officeDocument/2006/relationships/hyperlink" Target="https://drive.google.com/drive/folders/1EDtGod-5rp85czQ-a_sR74diPM83LcYJ?usp=sharing" TargetMode="External"/><Relationship Id="rId10" Type="http://schemas.openxmlformats.org/officeDocument/2006/relationships/hyperlink" Target="https://drive.google.com/drive/folders/1L-eWxlj3wyhTXaJL52CC8RZ7oCgbtBVi?usp=sharing" TargetMode="External"/><Relationship Id="rId4" Type="http://schemas.openxmlformats.org/officeDocument/2006/relationships/hyperlink" Target="https://drive.google.com/drive/folders/1R7hP0xHPv6FEYWDwKGx6bTIF3tOwwX-w?usp=sharing" TargetMode="External"/><Relationship Id="rId9" Type="http://schemas.openxmlformats.org/officeDocument/2006/relationships/hyperlink" Target="https://drive.google.com/drive/folders/1zMCOnV1XakmWbwwtCZQN6EDJLRPxC_gO?usp=sharing" TargetMode="External"/><Relationship Id="rId14" Type="http://schemas.openxmlformats.org/officeDocument/2006/relationships/hyperlink" Target="https://drive.google.com/drive/folders/1GqdJ6fzn3mAPfuq3PYFRxlhC6MtEobyL?usp=shar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folders/1guKFZRuW1mXy6xagnlxIACjH1vkRCwMI?usp=sharing" TargetMode="External"/><Relationship Id="rId3" Type="http://schemas.openxmlformats.org/officeDocument/2006/relationships/hyperlink" Target="https://drive.google.com/drive/folders/1guKFZRuW1mXy6xagnlxIACjH1vkRCwMI?usp=sharing" TargetMode="External"/><Relationship Id="rId7" Type="http://schemas.openxmlformats.org/officeDocument/2006/relationships/hyperlink" Target="https://drive.google.com/drive/folders/1guKFZRuW1mXy6xagnlxIACjH1vkRCwMI?usp=sharing" TargetMode="External"/><Relationship Id="rId2" Type="http://schemas.openxmlformats.org/officeDocument/2006/relationships/hyperlink" Target="https://drive.google.com/drive/folders/1guKFZRuW1mXy6xagnlxIACjH1vkRCwMI?usp=sharing" TargetMode="External"/><Relationship Id="rId1" Type="http://schemas.openxmlformats.org/officeDocument/2006/relationships/hyperlink" Target="https://drive.google.com/drive/folders/1guKFZRuW1mXy6xagnlxIACjH1vkRCwMI?usp=sharing" TargetMode="External"/><Relationship Id="rId6" Type="http://schemas.openxmlformats.org/officeDocument/2006/relationships/hyperlink" Target="https://drive.google.com/drive/folders/1guKFZRuW1mXy6xagnlxIACjH1vkRCwMI?usp=sharing" TargetMode="External"/><Relationship Id="rId5" Type="http://schemas.openxmlformats.org/officeDocument/2006/relationships/hyperlink" Target="https://drive.google.com/drive/folders/1guKFZRuW1mXy6xagnlxIACjH1vkRCwMI?usp=sharing" TargetMode="External"/><Relationship Id="rId4" Type="http://schemas.openxmlformats.org/officeDocument/2006/relationships/hyperlink" Target="https://drive.google.com/drive/folders/1guKFZRuW1mXy6xagnlxIACjH1vkRCwMI?usp=shar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drive/folders/1FxK7PURpW4kvAehef3dtB8jOcJP0Vmis?usp=sharing" TargetMode="External"/><Relationship Id="rId7" Type="http://schemas.openxmlformats.org/officeDocument/2006/relationships/hyperlink" Target="https://drive.google.com/drive/folders/1FxK7PURpW4kvAehef3dtB8jOcJP0Vmis?usp=sharing" TargetMode="External"/><Relationship Id="rId2" Type="http://schemas.openxmlformats.org/officeDocument/2006/relationships/hyperlink" Target="https://drive.google.com/drive/folders/1FxK7PURpW4kvAehef3dtB8jOcJP0Vmis?usp=sharing" TargetMode="External"/><Relationship Id="rId1" Type="http://schemas.openxmlformats.org/officeDocument/2006/relationships/hyperlink" Target="https://drive.google.com/drive/folders/1FxK7PURpW4kvAehef3dtB8jOcJP0Vmis?usp=sharing" TargetMode="External"/><Relationship Id="rId6" Type="http://schemas.openxmlformats.org/officeDocument/2006/relationships/hyperlink" Target="https://drive.google.com/drive/folders/1FxK7PURpW4kvAehef3dtB8jOcJP0Vmis?usp=sharing" TargetMode="External"/><Relationship Id="rId5" Type="http://schemas.openxmlformats.org/officeDocument/2006/relationships/hyperlink" Target="https://drive.google.com/drive/folders/1FxK7PURpW4kvAehef3dtB8jOcJP0Vmis?usp=sharing" TargetMode="External"/><Relationship Id="rId4" Type="http://schemas.openxmlformats.org/officeDocument/2006/relationships/hyperlink" Target="https://drive.google.com/drive/folders/1FxK7PURpW4kvAehef3dtB8jOcJP0Vmis?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32"/>
  <sheetViews>
    <sheetView topLeftCell="A82" workbookViewId="0">
      <selection sqref="A1:B1"/>
    </sheetView>
  </sheetViews>
  <sheetFormatPr defaultColWidth="14.44140625" defaultRowHeight="15.75" customHeight="1"/>
  <cols>
    <col min="4" max="4" width="26.88671875" customWidth="1"/>
    <col min="7" max="7" width="31.6640625" customWidth="1"/>
    <col min="8" max="8" width="32.88671875" customWidth="1"/>
    <col min="9" max="9" width="21.44140625" customWidth="1"/>
    <col min="11" max="11" width="18.109375" customWidth="1"/>
    <col min="12" max="12" width="78.88671875" customWidth="1"/>
  </cols>
  <sheetData>
    <row r="1" spans="1:27" ht="13.2">
      <c r="A1" s="165" t="s">
        <v>0</v>
      </c>
      <c r="B1" s="166"/>
      <c r="C1" s="165" t="s">
        <v>1</v>
      </c>
      <c r="D1" s="167"/>
      <c r="E1" s="167"/>
      <c r="F1" s="167"/>
      <c r="G1" s="167"/>
      <c r="H1" s="167"/>
      <c r="I1" s="166"/>
      <c r="J1" s="1"/>
      <c r="K1" s="1"/>
      <c r="L1" s="1"/>
    </row>
    <row r="2" spans="1:27" ht="13.2">
      <c r="A2" s="168" t="s">
        <v>2</v>
      </c>
      <c r="B2" s="169"/>
      <c r="C2" s="173" t="s">
        <v>3</v>
      </c>
      <c r="D2" s="167"/>
      <c r="E2" s="167"/>
      <c r="F2" s="167"/>
      <c r="G2" s="167"/>
      <c r="H2" s="167"/>
      <c r="I2" s="166"/>
      <c r="J2" s="1"/>
      <c r="K2" s="1"/>
      <c r="L2" s="1"/>
    </row>
    <row r="3" spans="1:27" ht="13.2">
      <c r="A3" s="170"/>
      <c r="B3" s="163"/>
      <c r="C3" s="173" t="s">
        <v>4</v>
      </c>
      <c r="D3" s="167"/>
      <c r="E3" s="167"/>
      <c r="F3" s="167"/>
      <c r="G3" s="167"/>
      <c r="H3" s="167"/>
      <c r="I3" s="166"/>
      <c r="J3" s="1"/>
      <c r="K3" s="1"/>
      <c r="L3" s="2"/>
    </row>
    <row r="4" spans="1:27" ht="13.2">
      <c r="A4" s="170"/>
      <c r="B4" s="163"/>
      <c r="C4" s="173" t="s">
        <v>5</v>
      </c>
      <c r="D4" s="167"/>
      <c r="E4" s="167"/>
      <c r="F4" s="167"/>
      <c r="G4" s="167"/>
      <c r="H4" s="167"/>
      <c r="I4" s="166"/>
      <c r="J4" s="1"/>
      <c r="K4" s="1"/>
      <c r="L4" s="2"/>
    </row>
    <row r="5" spans="1:27" ht="13.2">
      <c r="A5" s="170"/>
      <c r="B5" s="163"/>
      <c r="C5" s="3" t="s">
        <v>6</v>
      </c>
      <c r="D5" s="3" t="s">
        <v>7</v>
      </c>
      <c r="E5" s="4"/>
      <c r="F5" s="4"/>
      <c r="G5" s="4"/>
      <c r="H5" s="4"/>
      <c r="I5" s="4"/>
      <c r="J5" s="1"/>
      <c r="K5" s="1"/>
      <c r="L5" s="1"/>
    </row>
    <row r="6" spans="1:27" ht="13.2">
      <c r="A6" s="171"/>
      <c r="B6" s="172"/>
      <c r="C6" s="174" t="s">
        <v>8</v>
      </c>
      <c r="D6" s="167"/>
      <c r="E6" s="167"/>
      <c r="F6" s="167"/>
      <c r="G6" s="167"/>
      <c r="H6" s="167"/>
      <c r="I6" s="166"/>
      <c r="J6" s="1"/>
      <c r="K6" s="1"/>
      <c r="L6" s="1"/>
    </row>
    <row r="7" spans="1:27" ht="105.6">
      <c r="A7" s="5" t="s">
        <v>9</v>
      </c>
      <c r="B7" s="5" t="s">
        <v>10</v>
      </c>
      <c r="C7" s="5" t="s">
        <v>11</v>
      </c>
      <c r="D7" s="5" t="s">
        <v>12</v>
      </c>
      <c r="E7" s="5" t="s">
        <v>13</v>
      </c>
      <c r="F7" s="5" t="s">
        <v>14</v>
      </c>
      <c r="G7" s="6" t="s">
        <v>15</v>
      </c>
      <c r="H7" s="7" t="s">
        <v>16</v>
      </c>
      <c r="I7" s="5" t="s">
        <v>17</v>
      </c>
      <c r="J7" s="5" t="s">
        <v>18</v>
      </c>
      <c r="K7" s="5" t="s">
        <v>19</v>
      </c>
      <c r="L7" s="5" t="s">
        <v>20</v>
      </c>
      <c r="M7" s="8"/>
      <c r="N7" s="8"/>
      <c r="O7" s="8"/>
      <c r="P7" s="8"/>
      <c r="Q7" s="8"/>
      <c r="R7" s="8"/>
      <c r="S7" s="8"/>
      <c r="T7" s="8"/>
      <c r="U7" s="8"/>
      <c r="V7" s="8"/>
      <c r="W7" s="8"/>
      <c r="X7" s="8"/>
      <c r="Y7" s="8"/>
      <c r="Z7" s="8"/>
      <c r="AA7" s="8"/>
    </row>
    <row r="8" spans="1:27" ht="13.2">
      <c r="A8" s="150">
        <v>1</v>
      </c>
      <c r="B8" s="153" t="s">
        <v>21</v>
      </c>
      <c r="C8" s="9" t="s">
        <v>22</v>
      </c>
      <c r="D8" s="9" t="s">
        <v>23</v>
      </c>
      <c r="E8" s="10">
        <v>19120433</v>
      </c>
      <c r="F8" s="11" t="s">
        <v>24</v>
      </c>
      <c r="G8" s="12" t="s">
        <v>25</v>
      </c>
      <c r="H8" s="156"/>
      <c r="I8" s="156" t="s">
        <v>26</v>
      </c>
      <c r="J8" s="157" t="s">
        <v>27</v>
      </c>
      <c r="K8" s="157" t="s">
        <v>28</v>
      </c>
      <c r="L8" s="158" t="s">
        <v>29</v>
      </c>
    </row>
    <row r="9" spans="1:27" ht="13.2">
      <c r="A9" s="151"/>
      <c r="B9" s="154"/>
      <c r="C9" s="13" t="s">
        <v>30</v>
      </c>
      <c r="D9" s="13" t="s">
        <v>31</v>
      </c>
      <c r="E9" s="14">
        <v>19120349</v>
      </c>
      <c r="F9" s="15" t="s">
        <v>32</v>
      </c>
      <c r="G9" s="16" t="s">
        <v>33</v>
      </c>
      <c r="H9" s="154"/>
      <c r="I9" s="154"/>
      <c r="J9" s="154"/>
      <c r="K9" s="154"/>
      <c r="L9" s="159"/>
    </row>
    <row r="10" spans="1:27" ht="13.2">
      <c r="A10" s="151"/>
      <c r="B10" s="154"/>
      <c r="C10" s="12" t="s">
        <v>34</v>
      </c>
      <c r="D10" s="12" t="s">
        <v>35</v>
      </c>
      <c r="E10" s="17">
        <v>19120461</v>
      </c>
      <c r="F10" s="18" t="s">
        <v>36</v>
      </c>
      <c r="G10" s="19" t="s">
        <v>37</v>
      </c>
      <c r="H10" s="154"/>
      <c r="I10" s="154"/>
      <c r="J10" s="154"/>
      <c r="K10" s="154"/>
      <c r="L10" s="159"/>
    </row>
    <row r="11" spans="1:27" ht="13.2">
      <c r="A11" s="151"/>
      <c r="B11" s="154"/>
      <c r="C11" s="13" t="s">
        <v>22</v>
      </c>
      <c r="D11" s="13" t="s">
        <v>38</v>
      </c>
      <c r="E11" s="14">
        <v>19120193</v>
      </c>
      <c r="F11" s="20" t="s">
        <v>39</v>
      </c>
      <c r="G11" s="16" t="s">
        <v>40</v>
      </c>
      <c r="H11" s="154"/>
      <c r="I11" s="154"/>
      <c r="J11" s="154"/>
      <c r="K11" s="154"/>
      <c r="L11" s="159"/>
    </row>
    <row r="12" spans="1:27" ht="13.2">
      <c r="A12" s="152"/>
      <c r="B12" s="155"/>
      <c r="C12" s="21" t="s">
        <v>41</v>
      </c>
      <c r="D12" s="22" t="s">
        <v>42</v>
      </c>
      <c r="E12" s="23">
        <v>19120469</v>
      </c>
      <c r="F12" s="24" t="s">
        <v>43</v>
      </c>
      <c r="G12" s="19" t="s">
        <v>44</v>
      </c>
      <c r="H12" s="155"/>
      <c r="I12" s="155"/>
      <c r="J12" s="155"/>
      <c r="K12" s="155"/>
      <c r="L12" s="160"/>
    </row>
    <row r="13" spans="1:27" ht="13.2">
      <c r="A13" s="150">
        <v>2</v>
      </c>
      <c r="B13" s="175" t="s">
        <v>45</v>
      </c>
      <c r="C13" s="9" t="s">
        <v>22</v>
      </c>
      <c r="D13" s="9" t="s">
        <v>46</v>
      </c>
      <c r="E13" s="10">
        <v>19120588</v>
      </c>
      <c r="F13" s="25" t="s">
        <v>47</v>
      </c>
      <c r="G13" s="12" t="s">
        <v>48</v>
      </c>
      <c r="H13" s="156"/>
      <c r="I13" s="156" t="s">
        <v>49</v>
      </c>
      <c r="J13" s="156" t="s">
        <v>50</v>
      </c>
      <c r="K13" s="157" t="s">
        <v>51</v>
      </c>
      <c r="L13" s="158" t="s">
        <v>52</v>
      </c>
    </row>
    <row r="14" spans="1:27" ht="13.2">
      <c r="A14" s="151"/>
      <c r="B14" s="163"/>
      <c r="C14" s="13" t="s">
        <v>41</v>
      </c>
      <c r="D14" s="13" t="s">
        <v>53</v>
      </c>
      <c r="E14" s="14">
        <v>19120517</v>
      </c>
      <c r="F14" s="26" t="s">
        <v>54</v>
      </c>
      <c r="G14" s="12" t="s">
        <v>55</v>
      </c>
      <c r="H14" s="154"/>
      <c r="I14" s="154"/>
      <c r="J14" s="154"/>
      <c r="K14" s="154"/>
      <c r="L14" s="159"/>
    </row>
    <row r="15" spans="1:27" ht="13.2">
      <c r="A15" s="151"/>
      <c r="B15" s="163"/>
      <c r="C15" s="12" t="s">
        <v>22</v>
      </c>
      <c r="D15" s="12" t="s">
        <v>56</v>
      </c>
      <c r="E15" s="17">
        <v>19120584</v>
      </c>
      <c r="F15" s="27" t="s">
        <v>57</v>
      </c>
      <c r="G15" s="19" t="s">
        <v>58</v>
      </c>
      <c r="H15" s="154"/>
      <c r="I15" s="154"/>
      <c r="J15" s="154"/>
      <c r="K15" s="154"/>
      <c r="L15" s="159"/>
    </row>
    <row r="16" spans="1:27" ht="13.2">
      <c r="A16" s="151"/>
      <c r="B16" s="163"/>
      <c r="C16" s="13" t="s">
        <v>34</v>
      </c>
      <c r="D16" s="13" t="s">
        <v>59</v>
      </c>
      <c r="E16" s="14">
        <v>19120564</v>
      </c>
      <c r="F16" s="28" t="s">
        <v>60</v>
      </c>
      <c r="G16" s="16" t="s">
        <v>61</v>
      </c>
      <c r="H16" s="154"/>
      <c r="I16" s="154"/>
      <c r="J16" s="154"/>
      <c r="K16" s="154"/>
      <c r="L16" s="159"/>
    </row>
    <row r="17" spans="1:12" ht="13.2">
      <c r="A17" s="152"/>
      <c r="B17" s="163"/>
      <c r="C17" s="21" t="s">
        <v>30</v>
      </c>
      <c r="D17" s="22" t="s">
        <v>62</v>
      </c>
      <c r="E17" s="23">
        <v>18120618</v>
      </c>
      <c r="F17" s="29" t="s">
        <v>63</v>
      </c>
      <c r="G17" s="19" t="s">
        <v>64</v>
      </c>
      <c r="H17" s="155"/>
      <c r="I17" s="155"/>
      <c r="J17" s="155"/>
      <c r="K17" s="155"/>
      <c r="L17" s="160"/>
    </row>
    <row r="18" spans="1:12" ht="13.2">
      <c r="A18" s="150">
        <v>3</v>
      </c>
      <c r="B18" s="176" t="s">
        <v>65</v>
      </c>
      <c r="C18" s="9" t="s">
        <v>22</v>
      </c>
      <c r="D18" s="9" t="s">
        <v>66</v>
      </c>
      <c r="E18" s="10">
        <v>19120361</v>
      </c>
      <c r="F18" s="30"/>
      <c r="G18" s="19" t="s">
        <v>67</v>
      </c>
      <c r="H18" s="178" t="s">
        <v>68</v>
      </c>
      <c r="I18" s="156" t="s">
        <v>69</v>
      </c>
      <c r="J18" s="156" t="s">
        <v>70</v>
      </c>
      <c r="K18" s="157" t="s">
        <v>71</v>
      </c>
      <c r="L18" s="158" t="s">
        <v>72</v>
      </c>
    </row>
    <row r="19" spans="1:12" ht="13.2">
      <c r="A19" s="151"/>
      <c r="B19" s="154"/>
      <c r="C19" s="13" t="s">
        <v>34</v>
      </c>
      <c r="D19" s="13" t="s">
        <v>73</v>
      </c>
      <c r="E19" s="14">
        <v>19120421</v>
      </c>
      <c r="F19" s="28" t="s">
        <v>74</v>
      </c>
      <c r="G19" s="19" t="s">
        <v>75</v>
      </c>
      <c r="H19" s="154"/>
      <c r="I19" s="154"/>
      <c r="J19" s="154"/>
      <c r="K19" s="154"/>
      <c r="L19" s="159"/>
    </row>
    <row r="20" spans="1:12" ht="13.2">
      <c r="A20" s="151"/>
      <c r="B20" s="154"/>
      <c r="C20" s="12" t="s">
        <v>76</v>
      </c>
      <c r="D20" s="12" t="s">
        <v>77</v>
      </c>
      <c r="E20" s="17">
        <v>19120400</v>
      </c>
      <c r="F20" s="31" t="s">
        <v>78</v>
      </c>
      <c r="G20" s="19" t="s">
        <v>79</v>
      </c>
      <c r="H20" s="154"/>
      <c r="I20" s="154"/>
      <c r="J20" s="154"/>
      <c r="K20" s="154"/>
      <c r="L20" s="159"/>
    </row>
    <row r="21" spans="1:12" ht="13.2">
      <c r="A21" s="151"/>
      <c r="B21" s="154"/>
      <c r="C21" s="13" t="s">
        <v>41</v>
      </c>
      <c r="D21" s="13" t="s">
        <v>80</v>
      </c>
      <c r="E21" s="14">
        <v>19120311</v>
      </c>
      <c r="F21" s="28" t="s">
        <v>81</v>
      </c>
      <c r="G21" s="19" t="s">
        <v>82</v>
      </c>
      <c r="H21" s="154"/>
      <c r="I21" s="154"/>
      <c r="J21" s="154"/>
      <c r="K21" s="154"/>
      <c r="L21" s="159"/>
    </row>
    <row r="22" spans="1:12" ht="13.2">
      <c r="A22" s="152"/>
      <c r="B22" s="177"/>
      <c r="C22" s="21" t="s">
        <v>22</v>
      </c>
      <c r="D22" s="22" t="s">
        <v>83</v>
      </c>
      <c r="E22" s="23">
        <v>19120299</v>
      </c>
      <c r="F22" s="32"/>
      <c r="G22" s="19" t="s">
        <v>84</v>
      </c>
      <c r="H22" s="154"/>
      <c r="I22" s="155"/>
      <c r="J22" s="155"/>
      <c r="K22" s="155"/>
      <c r="L22" s="160"/>
    </row>
    <row r="23" spans="1:12" ht="13.2">
      <c r="A23" s="150">
        <v>4</v>
      </c>
      <c r="B23" s="179" t="s">
        <v>85</v>
      </c>
      <c r="C23" s="9" t="s">
        <v>30</v>
      </c>
      <c r="D23" s="9" t="s">
        <v>86</v>
      </c>
      <c r="E23" s="10">
        <v>19120649</v>
      </c>
      <c r="F23" s="33" t="s">
        <v>87</v>
      </c>
      <c r="G23" s="12" t="s">
        <v>88</v>
      </c>
      <c r="H23" s="156"/>
      <c r="I23" s="156" t="s">
        <v>89</v>
      </c>
      <c r="J23" s="157" t="s">
        <v>70</v>
      </c>
      <c r="K23" s="157" t="s">
        <v>90</v>
      </c>
      <c r="L23" s="158" t="s">
        <v>91</v>
      </c>
    </row>
    <row r="24" spans="1:12" ht="13.2">
      <c r="A24" s="151"/>
      <c r="B24" s="154"/>
      <c r="C24" s="13" t="s">
        <v>92</v>
      </c>
      <c r="D24" s="13" t="s">
        <v>93</v>
      </c>
      <c r="E24" s="14">
        <v>19120700</v>
      </c>
      <c r="F24" s="34"/>
      <c r="G24" s="35" t="s">
        <v>94</v>
      </c>
      <c r="H24" s="154"/>
      <c r="I24" s="154"/>
      <c r="J24" s="154"/>
      <c r="K24" s="154"/>
      <c r="L24" s="159"/>
    </row>
    <row r="25" spans="1:12" ht="13.2">
      <c r="A25" s="151"/>
      <c r="B25" s="154"/>
      <c r="C25" s="12" t="s">
        <v>41</v>
      </c>
      <c r="D25" s="12" t="s">
        <v>95</v>
      </c>
      <c r="E25" s="17">
        <v>19120712</v>
      </c>
      <c r="F25" s="36"/>
      <c r="G25" s="35" t="s">
        <v>96</v>
      </c>
      <c r="H25" s="154"/>
      <c r="I25" s="154"/>
      <c r="J25" s="154"/>
      <c r="K25" s="154"/>
      <c r="L25" s="159"/>
    </row>
    <row r="26" spans="1:12" ht="13.2">
      <c r="A26" s="151"/>
      <c r="B26" s="154"/>
      <c r="C26" s="13" t="s">
        <v>92</v>
      </c>
      <c r="D26" s="13" t="s">
        <v>97</v>
      </c>
      <c r="E26" s="14">
        <v>19120713</v>
      </c>
      <c r="F26" s="37" t="s">
        <v>98</v>
      </c>
      <c r="G26" s="35" t="s">
        <v>99</v>
      </c>
      <c r="H26" s="154"/>
      <c r="I26" s="154"/>
      <c r="J26" s="154"/>
      <c r="K26" s="154"/>
      <c r="L26" s="159"/>
    </row>
    <row r="27" spans="1:12" ht="13.2">
      <c r="A27" s="152"/>
      <c r="B27" s="155"/>
      <c r="C27" s="21" t="s">
        <v>92</v>
      </c>
      <c r="D27" s="22" t="s">
        <v>100</v>
      </c>
      <c r="E27" s="23">
        <v>19120720</v>
      </c>
      <c r="F27" s="38">
        <v>337430985</v>
      </c>
      <c r="G27" s="35" t="s">
        <v>101</v>
      </c>
      <c r="H27" s="154"/>
      <c r="I27" s="155"/>
      <c r="J27" s="155"/>
      <c r="K27" s="155"/>
      <c r="L27" s="160"/>
    </row>
    <row r="28" spans="1:12" ht="13.2">
      <c r="A28" s="150">
        <v>5</v>
      </c>
      <c r="B28" s="153" t="s">
        <v>102</v>
      </c>
      <c r="C28" s="9" t="s">
        <v>22</v>
      </c>
      <c r="D28" s="9" t="s">
        <v>103</v>
      </c>
      <c r="E28" s="10">
        <v>19120325</v>
      </c>
      <c r="F28" s="39" t="s">
        <v>104</v>
      </c>
      <c r="G28" s="12" t="s">
        <v>105</v>
      </c>
      <c r="H28" s="180" t="s">
        <v>106</v>
      </c>
      <c r="I28" s="156" t="s">
        <v>107</v>
      </c>
      <c r="J28" s="156" t="s">
        <v>108</v>
      </c>
      <c r="K28" s="157" t="s">
        <v>109</v>
      </c>
      <c r="L28" s="158" t="s">
        <v>110</v>
      </c>
    </row>
    <row r="29" spans="1:12" ht="13.2">
      <c r="A29" s="151"/>
      <c r="B29" s="154"/>
      <c r="C29" s="13" t="s">
        <v>22</v>
      </c>
      <c r="D29" s="13" t="s">
        <v>111</v>
      </c>
      <c r="E29" s="14">
        <v>19120458</v>
      </c>
      <c r="F29" s="28" t="s">
        <v>112</v>
      </c>
      <c r="G29" s="16" t="s">
        <v>113</v>
      </c>
      <c r="H29" s="154"/>
      <c r="I29" s="154"/>
      <c r="J29" s="154"/>
      <c r="K29" s="154"/>
      <c r="L29" s="159"/>
    </row>
    <row r="30" spans="1:12" ht="13.2">
      <c r="A30" s="151"/>
      <c r="B30" s="154"/>
      <c r="C30" s="12" t="s">
        <v>114</v>
      </c>
      <c r="D30" s="12" t="s">
        <v>115</v>
      </c>
      <c r="E30" s="17">
        <v>19120416</v>
      </c>
      <c r="F30" s="40" t="s">
        <v>116</v>
      </c>
      <c r="G30" s="19" t="s">
        <v>117</v>
      </c>
      <c r="H30" s="154"/>
      <c r="I30" s="154"/>
      <c r="J30" s="154"/>
      <c r="K30" s="154"/>
      <c r="L30" s="159"/>
    </row>
    <row r="31" spans="1:12" ht="16.5" customHeight="1">
      <c r="A31" s="151"/>
      <c r="B31" s="154"/>
      <c r="C31" s="13" t="s">
        <v>34</v>
      </c>
      <c r="D31" s="13" t="s">
        <v>118</v>
      </c>
      <c r="E31" s="14">
        <v>19120328</v>
      </c>
      <c r="F31" s="28" t="s">
        <v>119</v>
      </c>
      <c r="G31" s="16" t="s">
        <v>120</v>
      </c>
      <c r="H31" s="154"/>
      <c r="I31" s="154"/>
      <c r="J31" s="154"/>
      <c r="K31" s="154"/>
      <c r="L31" s="159"/>
    </row>
    <row r="32" spans="1:12" ht="13.2">
      <c r="A32" s="152"/>
      <c r="B32" s="155"/>
      <c r="C32" s="21" t="s">
        <v>41</v>
      </c>
      <c r="D32" s="22" t="s">
        <v>121</v>
      </c>
      <c r="E32" s="23">
        <v>19120368</v>
      </c>
      <c r="F32" s="41" t="s">
        <v>122</v>
      </c>
      <c r="G32" s="19" t="s">
        <v>123</v>
      </c>
      <c r="H32" s="155"/>
      <c r="I32" s="155"/>
      <c r="J32" s="155"/>
      <c r="K32" s="155"/>
      <c r="L32" s="160"/>
    </row>
    <row r="33" spans="1:12" ht="13.2">
      <c r="A33" s="150">
        <v>6</v>
      </c>
      <c r="B33" s="153" t="s">
        <v>124</v>
      </c>
      <c r="C33" s="9" t="s">
        <v>41</v>
      </c>
      <c r="D33" s="9" t="s">
        <v>125</v>
      </c>
      <c r="E33" s="10">
        <v>19120652</v>
      </c>
      <c r="F33" s="9">
        <v>356337493</v>
      </c>
      <c r="G33" s="12" t="s">
        <v>126</v>
      </c>
      <c r="H33" s="180" t="s">
        <v>127</v>
      </c>
      <c r="I33" s="156" t="s">
        <v>128</v>
      </c>
      <c r="J33" s="157" t="s">
        <v>129</v>
      </c>
      <c r="K33" s="157" t="s">
        <v>130</v>
      </c>
      <c r="L33" s="158" t="s">
        <v>131</v>
      </c>
    </row>
    <row r="34" spans="1:12" ht="13.2">
      <c r="A34" s="151"/>
      <c r="B34" s="154"/>
      <c r="C34" s="13" t="s">
        <v>30</v>
      </c>
      <c r="D34" s="13" t="s">
        <v>132</v>
      </c>
      <c r="E34" s="14">
        <v>19120662</v>
      </c>
      <c r="F34" s="16">
        <v>879229037</v>
      </c>
      <c r="G34" s="12" t="s">
        <v>133</v>
      </c>
      <c r="H34" s="154"/>
      <c r="I34" s="154"/>
      <c r="J34" s="154"/>
      <c r="K34" s="154"/>
      <c r="L34" s="159"/>
    </row>
    <row r="35" spans="1:12" ht="13.2">
      <c r="A35" s="151"/>
      <c r="B35" s="154"/>
      <c r="C35" s="12" t="s">
        <v>34</v>
      </c>
      <c r="D35" s="12" t="s">
        <v>134</v>
      </c>
      <c r="E35" s="17">
        <v>19120694</v>
      </c>
      <c r="F35" s="19">
        <v>394842113</v>
      </c>
      <c r="G35" s="12" t="s">
        <v>135</v>
      </c>
      <c r="H35" s="154"/>
      <c r="I35" s="154"/>
      <c r="J35" s="154"/>
      <c r="K35" s="154"/>
      <c r="L35" s="159"/>
    </row>
    <row r="36" spans="1:12" ht="13.2">
      <c r="A36" s="151"/>
      <c r="B36" s="154"/>
      <c r="C36" s="13" t="s">
        <v>22</v>
      </c>
      <c r="D36" s="13" t="s">
        <v>136</v>
      </c>
      <c r="E36" s="14">
        <v>19120630</v>
      </c>
      <c r="F36" s="37" t="s">
        <v>137</v>
      </c>
      <c r="G36" s="28" t="s">
        <v>138</v>
      </c>
      <c r="H36" s="154"/>
      <c r="I36" s="154"/>
      <c r="J36" s="154"/>
      <c r="K36" s="154"/>
      <c r="L36" s="159"/>
    </row>
    <row r="37" spans="1:12" ht="13.2">
      <c r="A37" s="152"/>
      <c r="B37" s="155"/>
      <c r="C37" s="21" t="s">
        <v>22</v>
      </c>
      <c r="D37" s="22" t="s">
        <v>139</v>
      </c>
      <c r="E37" s="23">
        <v>19120695</v>
      </c>
      <c r="F37" s="38">
        <v>385899990</v>
      </c>
      <c r="G37" s="28" t="s">
        <v>140</v>
      </c>
      <c r="H37" s="154"/>
      <c r="I37" s="155"/>
      <c r="J37" s="155"/>
      <c r="K37" s="155"/>
      <c r="L37" s="160"/>
    </row>
    <row r="38" spans="1:12" ht="13.2">
      <c r="A38" s="150">
        <v>7</v>
      </c>
      <c r="B38" s="153" t="s">
        <v>141</v>
      </c>
      <c r="C38" s="9" t="s">
        <v>30</v>
      </c>
      <c r="D38" s="42" t="s">
        <v>142</v>
      </c>
      <c r="E38" s="10">
        <v>19120679</v>
      </c>
      <c r="F38" s="25" t="s">
        <v>143</v>
      </c>
      <c r="G38" s="12" t="s">
        <v>144</v>
      </c>
      <c r="H38" s="180" t="s">
        <v>145</v>
      </c>
      <c r="I38" s="156" t="s">
        <v>146</v>
      </c>
      <c r="J38" s="156" t="s">
        <v>129</v>
      </c>
      <c r="K38" s="156" t="s">
        <v>147</v>
      </c>
      <c r="L38" s="158" t="s">
        <v>148</v>
      </c>
    </row>
    <row r="39" spans="1:12" ht="13.2">
      <c r="A39" s="151"/>
      <c r="B39" s="154"/>
      <c r="C39" s="13" t="s">
        <v>41</v>
      </c>
      <c r="D39" s="13" t="s">
        <v>149</v>
      </c>
      <c r="E39" s="14">
        <v>19120693</v>
      </c>
      <c r="F39" s="28" t="s">
        <v>150</v>
      </c>
      <c r="G39" s="16" t="s">
        <v>151</v>
      </c>
      <c r="H39" s="154"/>
      <c r="I39" s="154"/>
      <c r="J39" s="154"/>
      <c r="K39" s="154"/>
      <c r="L39" s="159"/>
    </row>
    <row r="40" spans="1:12" ht="13.2">
      <c r="A40" s="151"/>
      <c r="B40" s="154"/>
      <c r="C40" s="12" t="s">
        <v>22</v>
      </c>
      <c r="D40" s="12" t="s">
        <v>152</v>
      </c>
      <c r="E40" s="17">
        <v>19120696</v>
      </c>
      <c r="F40" s="19">
        <v>972218588</v>
      </c>
      <c r="G40" s="19" t="s">
        <v>153</v>
      </c>
      <c r="H40" s="154"/>
      <c r="I40" s="154"/>
      <c r="J40" s="154"/>
      <c r="K40" s="154"/>
      <c r="L40" s="159"/>
    </row>
    <row r="41" spans="1:12" ht="13.2">
      <c r="A41" s="151"/>
      <c r="B41" s="154"/>
      <c r="C41" s="13" t="s">
        <v>22</v>
      </c>
      <c r="D41" s="13" t="s">
        <v>154</v>
      </c>
      <c r="E41" s="14">
        <v>19120631</v>
      </c>
      <c r="F41" s="20" t="s">
        <v>155</v>
      </c>
      <c r="G41" s="16" t="s">
        <v>156</v>
      </c>
      <c r="H41" s="154"/>
      <c r="I41" s="154"/>
      <c r="J41" s="154"/>
      <c r="K41" s="154"/>
      <c r="L41" s="159"/>
    </row>
    <row r="42" spans="1:12" ht="13.2">
      <c r="A42" s="152"/>
      <c r="B42" s="155"/>
      <c r="C42" s="21" t="s">
        <v>34</v>
      </c>
      <c r="D42" s="22" t="s">
        <v>157</v>
      </c>
      <c r="E42" s="23">
        <v>19120680</v>
      </c>
      <c r="F42" s="38">
        <v>982946054</v>
      </c>
      <c r="G42" s="19" t="s">
        <v>158</v>
      </c>
      <c r="H42" s="155"/>
      <c r="I42" s="155"/>
      <c r="J42" s="155"/>
      <c r="K42" s="155"/>
      <c r="L42" s="160"/>
    </row>
    <row r="43" spans="1:12" ht="13.2">
      <c r="A43" s="150">
        <v>8</v>
      </c>
      <c r="B43" s="153" t="s">
        <v>159</v>
      </c>
      <c r="C43" s="9" t="s">
        <v>22</v>
      </c>
      <c r="D43" s="9" t="s">
        <v>160</v>
      </c>
      <c r="E43" s="10">
        <v>18120520</v>
      </c>
      <c r="F43" s="25" t="s">
        <v>161</v>
      </c>
      <c r="G43" s="12" t="s">
        <v>162</v>
      </c>
      <c r="H43" s="180" t="s">
        <v>163</v>
      </c>
      <c r="I43" s="156" t="s">
        <v>164</v>
      </c>
      <c r="J43" s="156" t="s">
        <v>129</v>
      </c>
      <c r="K43" s="181" t="s">
        <v>165</v>
      </c>
      <c r="L43" s="158" t="s">
        <v>166</v>
      </c>
    </row>
    <row r="44" spans="1:12" ht="13.2">
      <c r="A44" s="151"/>
      <c r="B44" s="154"/>
      <c r="C44" s="13" t="s">
        <v>34</v>
      </c>
      <c r="D44" s="13" t="s">
        <v>167</v>
      </c>
      <c r="E44" s="14">
        <v>18120506</v>
      </c>
      <c r="F44" s="43" t="s">
        <v>168</v>
      </c>
      <c r="G44" s="16" t="s">
        <v>169</v>
      </c>
      <c r="H44" s="154"/>
      <c r="I44" s="154"/>
      <c r="J44" s="154"/>
      <c r="K44" s="163"/>
      <c r="L44" s="159"/>
    </row>
    <row r="45" spans="1:12" ht="13.2">
      <c r="A45" s="151"/>
      <c r="B45" s="154"/>
      <c r="C45" s="12" t="s">
        <v>114</v>
      </c>
      <c r="D45" s="12" t="s">
        <v>170</v>
      </c>
      <c r="E45" s="17">
        <v>19120470</v>
      </c>
      <c r="F45" s="27" t="s">
        <v>171</v>
      </c>
      <c r="G45" s="19" t="s">
        <v>172</v>
      </c>
      <c r="H45" s="154"/>
      <c r="I45" s="154"/>
      <c r="J45" s="154"/>
      <c r="K45" s="163"/>
      <c r="L45" s="159"/>
    </row>
    <row r="46" spans="1:12" ht="13.2">
      <c r="A46" s="151"/>
      <c r="B46" s="154"/>
      <c r="C46" s="13" t="s">
        <v>41</v>
      </c>
      <c r="D46" s="13" t="s">
        <v>173</v>
      </c>
      <c r="E46" s="14">
        <v>19120318</v>
      </c>
      <c r="F46" s="28" t="s">
        <v>174</v>
      </c>
      <c r="G46" s="16" t="s">
        <v>175</v>
      </c>
      <c r="H46" s="154"/>
      <c r="I46" s="154"/>
      <c r="J46" s="154"/>
      <c r="K46" s="163"/>
      <c r="L46" s="159"/>
    </row>
    <row r="47" spans="1:12" ht="13.2">
      <c r="A47" s="152"/>
      <c r="B47" s="155"/>
      <c r="C47" s="21" t="s">
        <v>22</v>
      </c>
      <c r="D47" s="22" t="s">
        <v>176</v>
      </c>
      <c r="E47" s="23">
        <v>19120402</v>
      </c>
      <c r="F47" s="41" t="s">
        <v>177</v>
      </c>
      <c r="G47" s="19" t="s">
        <v>178</v>
      </c>
      <c r="H47" s="155"/>
      <c r="I47" s="155"/>
      <c r="J47" s="155"/>
      <c r="K47" s="164"/>
      <c r="L47" s="160"/>
    </row>
    <row r="48" spans="1:12" ht="13.2">
      <c r="A48" s="150">
        <v>9</v>
      </c>
      <c r="B48" s="153" t="s">
        <v>179</v>
      </c>
      <c r="C48" s="9" t="s">
        <v>34</v>
      </c>
      <c r="D48" s="9" t="s">
        <v>180</v>
      </c>
      <c r="E48" s="10">
        <v>1712741</v>
      </c>
      <c r="F48" s="44" t="s">
        <v>181</v>
      </c>
      <c r="G48" s="19" t="s">
        <v>182</v>
      </c>
      <c r="H48" s="180" t="s">
        <v>183</v>
      </c>
      <c r="I48" s="156" t="s">
        <v>184</v>
      </c>
      <c r="J48" s="156" t="s">
        <v>129</v>
      </c>
      <c r="K48" s="156" t="s">
        <v>185</v>
      </c>
      <c r="L48" s="158" t="s">
        <v>186</v>
      </c>
    </row>
    <row r="49" spans="1:12" ht="13.2">
      <c r="A49" s="151"/>
      <c r="B49" s="154"/>
      <c r="C49" s="12" t="s">
        <v>30</v>
      </c>
      <c r="D49" s="12" t="s">
        <v>187</v>
      </c>
      <c r="E49" s="17">
        <v>18120478</v>
      </c>
      <c r="F49" s="45" t="s">
        <v>188</v>
      </c>
      <c r="G49" s="12" t="s">
        <v>189</v>
      </c>
      <c r="H49" s="154"/>
      <c r="I49" s="154"/>
      <c r="J49" s="154"/>
      <c r="K49" s="154"/>
      <c r="L49" s="159"/>
    </row>
    <row r="50" spans="1:12" ht="13.2">
      <c r="A50" s="151"/>
      <c r="B50" s="154"/>
      <c r="C50" s="13" t="s">
        <v>41</v>
      </c>
      <c r="D50" s="13" t="s">
        <v>190</v>
      </c>
      <c r="E50" s="14">
        <v>19120475</v>
      </c>
      <c r="F50" s="46" t="s">
        <v>191</v>
      </c>
      <c r="G50" s="16" t="s">
        <v>192</v>
      </c>
      <c r="H50" s="154"/>
      <c r="I50" s="154"/>
      <c r="J50" s="154"/>
      <c r="K50" s="154"/>
      <c r="L50" s="159"/>
    </row>
    <row r="51" spans="1:12" ht="13.2">
      <c r="A51" s="151"/>
      <c r="B51" s="154"/>
      <c r="C51" s="13" t="s">
        <v>22</v>
      </c>
      <c r="D51" s="13" t="s">
        <v>193</v>
      </c>
      <c r="E51" s="14">
        <v>19120545</v>
      </c>
      <c r="F51" s="47" t="s">
        <v>194</v>
      </c>
      <c r="G51" s="16" t="s">
        <v>195</v>
      </c>
      <c r="H51" s="154"/>
      <c r="I51" s="154"/>
      <c r="J51" s="154"/>
      <c r="K51" s="154"/>
      <c r="L51" s="159"/>
    </row>
    <row r="52" spans="1:12" ht="13.2">
      <c r="A52" s="152"/>
      <c r="B52" s="155"/>
      <c r="C52" s="21" t="s">
        <v>22</v>
      </c>
      <c r="D52" s="22" t="s">
        <v>196</v>
      </c>
      <c r="E52" s="23">
        <v>19120625</v>
      </c>
      <c r="F52" s="48" t="s">
        <v>197</v>
      </c>
      <c r="G52" s="19" t="s">
        <v>198</v>
      </c>
      <c r="H52" s="155"/>
      <c r="I52" s="155"/>
      <c r="J52" s="155"/>
      <c r="K52" s="155"/>
      <c r="L52" s="160"/>
    </row>
    <row r="53" spans="1:12" ht="13.2">
      <c r="A53" s="150">
        <v>10</v>
      </c>
      <c r="B53" s="153" t="s">
        <v>199</v>
      </c>
      <c r="C53" s="9" t="s">
        <v>30</v>
      </c>
      <c r="D53" s="9" t="s">
        <v>200</v>
      </c>
      <c r="E53" s="10">
        <v>19120563</v>
      </c>
      <c r="F53" s="49" t="s">
        <v>201</v>
      </c>
      <c r="G53" s="12" t="s">
        <v>202</v>
      </c>
      <c r="H53" s="161" t="s">
        <v>203</v>
      </c>
      <c r="I53" s="156" t="s">
        <v>204</v>
      </c>
      <c r="J53" s="156" t="s">
        <v>129</v>
      </c>
      <c r="K53" s="156" t="s">
        <v>205</v>
      </c>
      <c r="L53" s="158" t="s">
        <v>206</v>
      </c>
    </row>
    <row r="54" spans="1:12" ht="13.2">
      <c r="A54" s="151"/>
      <c r="B54" s="154"/>
      <c r="C54" s="13" t="s">
        <v>34</v>
      </c>
      <c r="D54" s="13" t="s">
        <v>207</v>
      </c>
      <c r="E54" s="14">
        <v>19120566</v>
      </c>
      <c r="F54" s="46" t="s">
        <v>208</v>
      </c>
      <c r="G54" s="16" t="s">
        <v>209</v>
      </c>
      <c r="H54" s="154"/>
      <c r="I54" s="154"/>
      <c r="J54" s="154"/>
      <c r="K54" s="154"/>
      <c r="L54" s="159"/>
    </row>
    <row r="55" spans="1:12" ht="13.2">
      <c r="A55" s="151"/>
      <c r="B55" s="154"/>
      <c r="C55" s="12" t="s">
        <v>22</v>
      </c>
      <c r="D55" s="12" t="s">
        <v>210</v>
      </c>
      <c r="E55" s="17">
        <v>19120581</v>
      </c>
      <c r="F55" s="50" t="s">
        <v>211</v>
      </c>
      <c r="G55" s="19" t="s">
        <v>212</v>
      </c>
      <c r="H55" s="154"/>
      <c r="I55" s="154"/>
      <c r="J55" s="154"/>
      <c r="K55" s="154"/>
      <c r="L55" s="159"/>
    </row>
    <row r="56" spans="1:12" ht="13.2">
      <c r="A56" s="151"/>
      <c r="B56" s="154"/>
      <c r="C56" s="13" t="s">
        <v>41</v>
      </c>
      <c r="D56" s="13" t="s">
        <v>213</v>
      </c>
      <c r="E56" s="14">
        <v>19120582</v>
      </c>
      <c r="F56" s="37" t="s">
        <v>214</v>
      </c>
      <c r="G56" s="16" t="s">
        <v>215</v>
      </c>
      <c r="H56" s="154"/>
      <c r="I56" s="154"/>
      <c r="J56" s="154"/>
      <c r="K56" s="154"/>
      <c r="L56" s="159"/>
    </row>
    <row r="57" spans="1:12" ht="13.2">
      <c r="A57" s="152"/>
      <c r="B57" s="155"/>
      <c r="C57" s="21" t="s">
        <v>22</v>
      </c>
      <c r="D57" s="22" t="s">
        <v>216</v>
      </c>
      <c r="E57" s="23">
        <v>18120237</v>
      </c>
      <c r="F57" s="48" t="s">
        <v>217</v>
      </c>
      <c r="G57" s="19" t="s">
        <v>218</v>
      </c>
      <c r="H57" s="155"/>
      <c r="I57" s="155"/>
      <c r="J57" s="155"/>
      <c r="K57" s="155"/>
      <c r="L57" s="160"/>
    </row>
    <row r="58" spans="1:12" ht="13.2">
      <c r="A58" s="150">
        <v>11</v>
      </c>
      <c r="B58" s="153" t="s">
        <v>219</v>
      </c>
      <c r="C58" s="9" t="s">
        <v>30</v>
      </c>
      <c r="D58" s="9" t="s">
        <v>220</v>
      </c>
      <c r="E58" s="10">
        <v>19120081</v>
      </c>
      <c r="F58" s="25" t="s">
        <v>221</v>
      </c>
      <c r="G58" s="12" t="s">
        <v>222</v>
      </c>
      <c r="H58" s="180" t="s">
        <v>223</v>
      </c>
      <c r="I58" s="156" t="s">
        <v>224</v>
      </c>
      <c r="J58" s="156" t="s">
        <v>129</v>
      </c>
      <c r="K58" s="156" t="s">
        <v>225</v>
      </c>
      <c r="L58" s="182" t="s">
        <v>226</v>
      </c>
    </row>
    <row r="59" spans="1:12" ht="13.2">
      <c r="A59" s="151"/>
      <c r="B59" s="154"/>
      <c r="C59" s="13" t="s">
        <v>22</v>
      </c>
      <c r="D59" s="13" t="s">
        <v>227</v>
      </c>
      <c r="E59" s="14">
        <v>19120062</v>
      </c>
      <c r="F59" s="26" t="s">
        <v>228</v>
      </c>
      <c r="G59" s="16" t="s">
        <v>229</v>
      </c>
      <c r="H59" s="154"/>
      <c r="I59" s="154"/>
      <c r="J59" s="154"/>
      <c r="K59" s="154"/>
      <c r="L59" s="159"/>
    </row>
    <row r="60" spans="1:12" ht="13.2">
      <c r="A60" s="151"/>
      <c r="B60" s="154"/>
      <c r="C60" s="12" t="s">
        <v>22</v>
      </c>
      <c r="D60" s="12" t="s">
        <v>230</v>
      </c>
      <c r="E60" s="17">
        <v>19120061</v>
      </c>
      <c r="F60" s="27" t="s">
        <v>231</v>
      </c>
      <c r="G60" s="19" t="s">
        <v>232</v>
      </c>
      <c r="H60" s="154"/>
      <c r="I60" s="154"/>
      <c r="J60" s="154"/>
      <c r="K60" s="154"/>
      <c r="L60" s="159"/>
    </row>
    <row r="61" spans="1:12" ht="13.2">
      <c r="A61" s="151"/>
      <c r="B61" s="154"/>
      <c r="C61" s="13" t="s">
        <v>34</v>
      </c>
      <c r="D61" s="13" t="s">
        <v>233</v>
      </c>
      <c r="E61" s="14">
        <v>19120125</v>
      </c>
      <c r="F61" s="20" t="s">
        <v>234</v>
      </c>
      <c r="G61" s="19" t="s">
        <v>235</v>
      </c>
      <c r="H61" s="154"/>
      <c r="I61" s="154"/>
      <c r="J61" s="154"/>
      <c r="K61" s="154"/>
      <c r="L61" s="159"/>
    </row>
    <row r="62" spans="1:12" ht="13.2">
      <c r="A62" s="152"/>
      <c r="B62" s="155"/>
      <c r="C62" s="21" t="s">
        <v>41</v>
      </c>
      <c r="D62" s="22" t="s">
        <v>236</v>
      </c>
      <c r="E62" s="23">
        <v>19120079</v>
      </c>
      <c r="F62" s="29" t="s">
        <v>237</v>
      </c>
      <c r="G62" s="19" t="s">
        <v>238</v>
      </c>
      <c r="H62" s="155"/>
      <c r="I62" s="155"/>
      <c r="J62" s="155"/>
      <c r="K62" s="155"/>
      <c r="L62" s="160"/>
    </row>
    <row r="63" spans="1:12" ht="13.2">
      <c r="A63" s="150">
        <v>12</v>
      </c>
      <c r="B63" s="153" t="s">
        <v>239</v>
      </c>
      <c r="C63" s="9" t="s">
        <v>30</v>
      </c>
      <c r="D63" s="9" t="s">
        <v>240</v>
      </c>
      <c r="E63" s="10">
        <v>19120729</v>
      </c>
      <c r="F63" s="9"/>
      <c r="G63" s="12" t="s">
        <v>241</v>
      </c>
      <c r="H63" s="180" t="s">
        <v>242</v>
      </c>
      <c r="I63" s="156" t="s">
        <v>243</v>
      </c>
      <c r="J63" s="156" t="s">
        <v>244</v>
      </c>
      <c r="K63" s="157" t="s">
        <v>245</v>
      </c>
      <c r="L63" s="158" t="s">
        <v>246</v>
      </c>
    </row>
    <row r="64" spans="1:12" ht="13.2">
      <c r="A64" s="151"/>
      <c r="B64" s="154"/>
      <c r="C64" s="13" t="s">
        <v>22</v>
      </c>
      <c r="D64" s="13" t="s">
        <v>247</v>
      </c>
      <c r="E64" s="14">
        <v>19120629</v>
      </c>
      <c r="F64" s="26" t="s">
        <v>248</v>
      </c>
      <c r="G64" s="16" t="s">
        <v>249</v>
      </c>
      <c r="H64" s="154"/>
      <c r="I64" s="154"/>
      <c r="J64" s="154"/>
      <c r="K64" s="154"/>
      <c r="L64" s="159"/>
    </row>
    <row r="65" spans="1:12" ht="13.2">
      <c r="A65" s="151"/>
      <c r="B65" s="154"/>
      <c r="C65" s="51" t="s">
        <v>34</v>
      </c>
      <c r="D65" s="12" t="s">
        <v>250</v>
      </c>
      <c r="E65" s="17">
        <v>19120624</v>
      </c>
      <c r="F65" s="19">
        <v>962026492</v>
      </c>
      <c r="G65" s="19" t="s">
        <v>251</v>
      </c>
      <c r="H65" s="154"/>
      <c r="I65" s="154"/>
      <c r="J65" s="154"/>
      <c r="K65" s="154"/>
      <c r="L65" s="159"/>
    </row>
    <row r="66" spans="1:12" ht="13.2">
      <c r="A66" s="151"/>
      <c r="B66" s="154"/>
      <c r="C66" s="13" t="s">
        <v>22</v>
      </c>
      <c r="D66" s="13" t="s">
        <v>252</v>
      </c>
      <c r="E66" s="14">
        <v>19120605</v>
      </c>
      <c r="F66" s="28" t="s">
        <v>253</v>
      </c>
      <c r="G66" s="16" t="s">
        <v>254</v>
      </c>
      <c r="H66" s="154"/>
      <c r="I66" s="154"/>
      <c r="J66" s="154"/>
      <c r="K66" s="154"/>
      <c r="L66" s="159"/>
    </row>
    <row r="67" spans="1:12" ht="13.2">
      <c r="A67" s="152"/>
      <c r="B67" s="155"/>
      <c r="C67" s="21" t="s">
        <v>41</v>
      </c>
      <c r="D67" s="22" t="s">
        <v>255</v>
      </c>
      <c r="E67" s="23">
        <v>19120644</v>
      </c>
      <c r="F67" s="38">
        <v>949845944</v>
      </c>
      <c r="G67" s="19" t="s">
        <v>256</v>
      </c>
      <c r="H67" s="155"/>
      <c r="I67" s="155"/>
      <c r="J67" s="155"/>
      <c r="K67" s="155"/>
      <c r="L67" s="160"/>
    </row>
    <row r="68" spans="1:12" ht="13.2">
      <c r="A68" s="150">
        <v>13</v>
      </c>
      <c r="B68" s="153" t="s">
        <v>257</v>
      </c>
      <c r="C68" s="9" t="s">
        <v>22</v>
      </c>
      <c r="D68" s="9" t="s">
        <v>258</v>
      </c>
      <c r="E68" s="10">
        <v>19120192</v>
      </c>
      <c r="F68" s="25" t="s">
        <v>259</v>
      </c>
      <c r="G68" s="12" t="s">
        <v>260</v>
      </c>
      <c r="H68" s="161" t="s">
        <v>261</v>
      </c>
      <c r="I68" s="156" t="s">
        <v>262</v>
      </c>
      <c r="J68" s="156" t="s">
        <v>129</v>
      </c>
      <c r="K68" s="157" t="s">
        <v>263</v>
      </c>
      <c r="L68" s="158" t="s">
        <v>264</v>
      </c>
    </row>
    <row r="69" spans="1:12" ht="13.2">
      <c r="A69" s="151"/>
      <c r="B69" s="154"/>
      <c r="C69" s="13" t="s">
        <v>22</v>
      </c>
      <c r="D69" s="13" t="s">
        <v>265</v>
      </c>
      <c r="E69" s="14">
        <v>19120464</v>
      </c>
      <c r="F69" s="28" t="s">
        <v>266</v>
      </c>
      <c r="G69" s="16" t="s">
        <v>267</v>
      </c>
      <c r="H69" s="154"/>
      <c r="I69" s="154"/>
      <c r="J69" s="154"/>
      <c r="K69" s="154"/>
      <c r="L69" s="159"/>
    </row>
    <row r="70" spans="1:12" ht="13.2">
      <c r="A70" s="151"/>
      <c r="B70" s="154"/>
      <c r="C70" s="12" t="s">
        <v>41</v>
      </c>
      <c r="D70" s="12" t="s">
        <v>268</v>
      </c>
      <c r="E70" s="17">
        <v>19120442</v>
      </c>
      <c r="F70" s="52" t="s">
        <v>269</v>
      </c>
      <c r="G70" s="19" t="s">
        <v>270</v>
      </c>
      <c r="H70" s="154"/>
      <c r="I70" s="154"/>
      <c r="J70" s="154"/>
      <c r="K70" s="154"/>
      <c r="L70" s="159"/>
    </row>
    <row r="71" spans="1:12" ht="13.2">
      <c r="A71" s="151"/>
      <c r="B71" s="154"/>
      <c r="C71" s="13" t="s">
        <v>271</v>
      </c>
      <c r="D71" s="13" t="s">
        <v>272</v>
      </c>
      <c r="E71" s="14">
        <v>19120465</v>
      </c>
      <c r="F71" s="20" t="s">
        <v>273</v>
      </c>
      <c r="G71" s="16" t="s">
        <v>274</v>
      </c>
      <c r="H71" s="154"/>
      <c r="I71" s="154"/>
      <c r="J71" s="154"/>
      <c r="K71" s="154"/>
      <c r="L71" s="159"/>
    </row>
    <row r="72" spans="1:12" ht="13.2">
      <c r="A72" s="152"/>
      <c r="B72" s="155"/>
      <c r="C72" s="21" t="s">
        <v>34</v>
      </c>
      <c r="D72" s="22" t="s">
        <v>275</v>
      </c>
      <c r="E72" s="23">
        <v>19120474</v>
      </c>
      <c r="F72" s="29" t="s">
        <v>276</v>
      </c>
      <c r="G72" s="19" t="s">
        <v>277</v>
      </c>
      <c r="H72" s="155"/>
      <c r="I72" s="155"/>
      <c r="J72" s="155"/>
      <c r="K72" s="155"/>
      <c r="L72" s="160"/>
    </row>
    <row r="73" spans="1:12" ht="13.2">
      <c r="A73" s="150">
        <v>14</v>
      </c>
      <c r="B73" s="153" t="s">
        <v>278</v>
      </c>
      <c r="C73" s="9" t="s">
        <v>30</v>
      </c>
      <c r="D73" s="13" t="s">
        <v>279</v>
      </c>
      <c r="E73" s="10">
        <v>19120549</v>
      </c>
      <c r="F73" s="39" t="s">
        <v>280</v>
      </c>
      <c r="G73" s="12" t="s">
        <v>281</v>
      </c>
      <c r="H73" s="156"/>
      <c r="I73" s="156" t="s">
        <v>282</v>
      </c>
      <c r="J73" s="156" t="s">
        <v>283</v>
      </c>
      <c r="K73" s="157" t="s">
        <v>284</v>
      </c>
      <c r="L73" s="158" t="s">
        <v>285</v>
      </c>
    </row>
    <row r="74" spans="1:12" ht="13.2">
      <c r="A74" s="151"/>
      <c r="B74" s="154"/>
      <c r="C74" s="13" t="s">
        <v>22</v>
      </c>
      <c r="D74" s="51" t="s">
        <v>286</v>
      </c>
      <c r="E74" s="14">
        <v>19120595</v>
      </c>
      <c r="F74" s="53">
        <v>917083888</v>
      </c>
      <c r="G74" s="16" t="s">
        <v>287</v>
      </c>
      <c r="H74" s="154"/>
      <c r="I74" s="154"/>
      <c r="J74" s="154"/>
      <c r="K74" s="154"/>
      <c r="L74" s="159"/>
    </row>
    <row r="75" spans="1:12" ht="13.2">
      <c r="A75" s="151"/>
      <c r="B75" s="154"/>
      <c r="C75" s="12" t="s">
        <v>34</v>
      </c>
      <c r="D75" s="12" t="s">
        <v>288</v>
      </c>
      <c r="E75" s="17">
        <v>1712292</v>
      </c>
      <c r="F75" s="31" t="s">
        <v>289</v>
      </c>
      <c r="G75" s="19" t="s">
        <v>290</v>
      </c>
      <c r="H75" s="154"/>
      <c r="I75" s="154"/>
      <c r="J75" s="154"/>
      <c r="K75" s="154"/>
      <c r="L75" s="159"/>
    </row>
    <row r="76" spans="1:12" ht="13.2">
      <c r="A76" s="151"/>
      <c r="B76" s="154"/>
      <c r="C76" s="13" t="s">
        <v>22</v>
      </c>
      <c r="D76" s="13" t="s">
        <v>220</v>
      </c>
      <c r="E76" s="14">
        <v>19120527</v>
      </c>
      <c r="F76" s="28" t="s">
        <v>291</v>
      </c>
      <c r="G76" s="16" t="s">
        <v>292</v>
      </c>
      <c r="H76" s="154"/>
      <c r="I76" s="154"/>
      <c r="J76" s="154"/>
      <c r="K76" s="154"/>
      <c r="L76" s="159"/>
    </row>
    <row r="77" spans="1:12" ht="13.2">
      <c r="A77" s="152"/>
      <c r="B77" s="155"/>
      <c r="C77" s="21" t="s">
        <v>41</v>
      </c>
      <c r="D77" s="22" t="s">
        <v>293</v>
      </c>
      <c r="E77" s="23">
        <v>1712605</v>
      </c>
      <c r="F77" s="41" t="s">
        <v>294</v>
      </c>
      <c r="G77" s="19" t="s">
        <v>295</v>
      </c>
      <c r="H77" s="155"/>
      <c r="I77" s="155"/>
      <c r="J77" s="155"/>
      <c r="K77" s="155"/>
      <c r="L77" s="160"/>
    </row>
    <row r="78" spans="1:12" ht="13.2">
      <c r="A78" s="150">
        <v>15</v>
      </c>
      <c r="B78" s="153" t="s">
        <v>296</v>
      </c>
      <c r="C78" s="9" t="s">
        <v>30</v>
      </c>
      <c r="D78" s="9" t="s">
        <v>297</v>
      </c>
      <c r="E78" s="10">
        <v>19120190</v>
      </c>
      <c r="F78" s="9">
        <v>947119012</v>
      </c>
      <c r="G78" s="12" t="s">
        <v>298</v>
      </c>
      <c r="H78" s="156"/>
      <c r="I78" s="156" t="s">
        <v>299</v>
      </c>
      <c r="J78" s="157" t="s">
        <v>300</v>
      </c>
      <c r="K78" s="157" t="s">
        <v>301</v>
      </c>
      <c r="L78" s="158" t="s">
        <v>302</v>
      </c>
    </row>
    <row r="79" spans="1:12" ht="13.2">
      <c r="A79" s="151"/>
      <c r="B79" s="154"/>
      <c r="C79" s="13" t="s">
        <v>22</v>
      </c>
      <c r="D79" s="13" t="s">
        <v>303</v>
      </c>
      <c r="E79" s="14">
        <v>19120540</v>
      </c>
      <c r="F79" s="16">
        <v>399135767</v>
      </c>
      <c r="G79" s="16" t="s">
        <v>304</v>
      </c>
      <c r="H79" s="154"/>
      <c r="I79" s="154"/>
      <c r="J79" s="154"/>
      <c r="K79" s="154"/>
      <c r="L79" s="159"/>
    </row>
    <row r="80" spans="1:12" ht="39" customHeight="1">
      <c r="A80" s="151"/>
      <c r="B80" s="154"/>
      <c r="C80" s="12" t="s">
        <v>34</v>
      </c>
      <c r="D80" s="12" t="s">
        <v>305</v>
      </c>
      <c r="E80" s="17">
        <v>19120218</v>
      </c>
      <c r="F80" s="19">
        <v>337959428</v>
      </c>
      <c r="G80" s="54" t="s">
        <v>306</v>
      </c>
      <c r="H80" s="154"/>
      <c r="I80" s="154"/>
      <c r="J80" s="154"/>
      <c r="K80" s="154"/>
      <c r="L80" s="159"/>
    </row>
    <row r="81" spans="1:12" ht="36" customHeight="1">
      <c r="A81" s="151"/>
      <c r="B81" s="154"/>
      <c r="C81" s="13" t="s">
        <v>41</v>
      </c>
      <c r="D81" s="13" t="s">
        <v>307</v>
      </c>
      <c r="E81" s="14">
        <v>19120189</v>
      </c>
      <c r="F81" s="28" t="s">
        <v>308</v>
      </c>
      <c r="G81" s="16" t="s">
        <v>309</v>
      </c>
      <c r="H81" s="154"/>
      <c r="I81" s="154"/>
      <c r="J81" s="154"/>
      <c r="K81" s="154"/>
      <c r="L81" s="159"/>
    </row>
    <row r="82" spans="1:12" ht="75" customHeight="1">
      <c r="A82" s="152"/>
      <c r="B82" s="155"/>
      <c r="C82" s="21" t="s">
        <v>22</v>
      </c>
      <c r="D82" s="22" t="s">
        <v>310</v>
      </c>
      <c r="E82" s="23">
        <v>19120593</v>
      </c>
      <c r="F82" s="55" t="s">
        <v>311</v>
      </c>
      <c r="G82" s="19" t="s">
        <v>312</v>
      </c>
      <c r="H82" s="155"/>
      <c r="I82" s="155"/>
      <c r="J82" s="155"/>
      <c r="K82" s="155"/>
      <c r="L82" s="160"/>
    </row>
    <row r="83" spans="1:12" ht="13.2">
      <c r="A83" s="150">
        <v>16</v>
      </c>
      <c r="B83" s="153" t="s">
        <v>313</v>
      </c>
      <c r="C83" s="9" t="s">
        <v>30</v>
      </c>
      <c r="D83" s="9" t="s">
        <v>314</v>
      </c>
      <c r="E83" s="10">
        <v>19120426</v>
      </c>
      <c r="F83" s="39" t="s">
        <v>315</v>
      </c>
      <c r="G83" s="12" t="s">
        <v>316</v>
      </c>
      <c r="H83" s="161" t="s">
        <v>317</v>
      </c>
      <c r="I83" s="156" t="s">
        <v>318</v>
      </c>
      <c r="J83" s="157" t="s">
        <v>244</v>
      </c>
      <c r="K83" s="157" t="s">
        <v>319</v>
      </c>
      <c r="L83" s="158" t="s">
        <v>320</v>
      </c>
    </row>
    <row r="84" spans="1:12" ht="13.2">
      <c r="A84" s="151"/>
      <c r="B84" s="154"/>
      <c r="C84" s="12" t="s">
        <v>41</v>
      </c>
      <c r="D84" s="12" t="s">
        <v>321</v>
      </c>
      <c r="E84" s="17">
        <v>19120302</v>
      </c>
      <c r="F84" s="56" t="s">
        <v>322</v>
      </c>
      <c r="G84" s="12" t="s">
        <v>323</v>
      </c>
      <c r="H84" s="154"/>
      <c r="I84" s="154"/>
      <c r="J84" s="154"/>
      <c r="K84" s="154"/>
      <c r="L84" s="159"/>
    </row>
    <row r="85" spans="1:12" ht="13.2">
      <c r="A85" s="151"/>
      <c r="B85" s="154"/>
      <c r="C85" s="13" t="s">
        <v>22</v>
      </c>
      <c r="D85" s="13" t="s">
        <v>324</v>
      </c>
      <c r="E85" s="14">
        <v>19120383</v>
      </c>
      <c r="F85" s="28" t="s">
        <v>325</v>
      </c>
      <c r="G85" s="16" t="s">
        <v>326</v>
      </c>
      <c r="H85" s="154"/>
      <c r="I85" s="154"/>
      <c r="J85" s="154"/>
      <c r="K85" s="154"/>
      <c r="L85" s="159"/>
    </row>
    <row r="86" spans="1:12" ht="26.25" customHeight="1">
      <c r="A86" s="151"/>
      <c r="B86" s="154"/>
      <c r="C86" s="13" t="s">
        <v>22</v>
      </c>
      <c r="D86" s="13" t="s">
        <v>327</v>
      </c>
      <c r="E86" s="14">
        <v>19120492</v>
      </c>
      <c r="F86" s="28" t="s">
        <v>328</v>
      </c>
      <c r="G86" s="16" t="s">
        <v>329</v>
      </c>
      <c r="H86" s="154"/>
      <c r="I86" s="154"/>
      <c r="J86" s="154"/>
      <c r="K86" s="154"/>
      <c r="L86" s="159"/>
    </row>
    <row r="87" spans="1:12" ht="28.5" customHeight="1">
      <c r="A87" s="152"/>
      <c r="B87" s="155"/>
      <c r="C87" s="21" t="s">
        <v>34</v>
      </c>
      <c r="D87" s="22" t="s">
        <v>330</v>
      </c>
      <c r="E87" s="23">
        <v>19120496</v>
      </c>
      <c r="F87" s="41" t="s">
        <v>331</v>
      </c>
      <c r="G87" s="19" t="s">
        <v>332</v>
      </c>
      <c r="H87" s="155"/>
      <c r="I87" s="155"/>
      <c r="J87" s="155"/>
      <c r="K87" s="155"/>
      <c r="L87" s="160"/>
    </row>
    <row r="88" spans="1:12" ht="13.2">
      <c r="A88" s="150">
        <v>17</v>
      </c>
      <c r="B88" s="183" t="s">
        <v>333</v>
      </c>
      <c r="C88" s="9" t="s">
        <v>30</v>
      </c>
      <c r="D88" s="9" t="s">
        <v>334</v>
      </c>
      <c r="E88" s="10">
        <v>19120620</v>
      </c>
      <c r="F88" s="25" t="s">
        <v>335</v>
      </c>
      <c r="G88" s="12" t="s">
        <v>336</v>
      </c>
      <c r="H88" s="156"/>
      <c r="I88" s="156" t="s">
        <v>337</v>
      </c>
      <c r="J88" s="157" t="s">
        <v>129</v>
      </c>
      <c r="K88" s="157" t="s">
        <v>338</v>
      </c>
      <c r="L88" s="158" t="s">
        <v>339</v>
      </c>
    </row>
    <row r="89" spans="1:12" ht="13.2">
      <c r="A89" s="151"/>
      <c r="B89" s="163"/>
      <c r="C89" s="13" t="s">
        <v>34</v>
      </c>
      <c r="D89" s="13" t="s">
        <v>340</v>
      </c>
      <c r="E89" s="14">
        <v>19120668</v>
      </c>
      <c r="F89" s="28" t="s">
        <v>341</v>
      </c>
      <c r="G89" s="16" t="s">
        <v>342</v>
      </c>
      <c r="H89" s="154"/>
      <c r="I89" s="154"/>
      <c r="J89" s="154"/>
      <c r="K89" s="154"/>
      <c r="L89" s="159"/>
    </row>
    <row r="90" spans="1:12" ht="13.2">
      <c r="A90" s="151"/>
      <c r="B90" s="163"/>
      <c r="C90" s="12" t="s">
        <v>22</v>
      </c>
      <c r="D90" s="12" t="s">
        <v>343</v>
      </c>
      <c r="E90" s="17">
        <v>19120628</v>
      </c>
      <c r="F90" s="31" t="s">
        <v>344</v>
      </c>
      <c r="G90" s="17" t="s">
        <v>345</v>
      </c>
      <c r="H90" s="154"/>
      <c r="I90" s="154"/>
      <c r="J90" s="154"/>
      <c r="K90" s="154"/>
      <c r="L90" s="159"/>
    </row>
    <row r="91" spans="1:12" ht="13.2">
      <c r="A91" s="151"/>
      <c r="B91" s="163"/>
      <c r="C91" s="13" t="s">
        <v>22</v>
      </c>
      <c r="D91" s="13" t="s">
        <v>346</v>
      </c>
      <c r="E91" s="14">
        <v>19120443</v>
      </c>
      <c r="F91" s="28" t="s">
        <v>347</v>
      </c>
      <c r="G91" s="17" t="s">
        <v>348</v>
      </c>
      <c r="H91" s="154"/>
      <c r="I91" s="154"/>
      <c r="J91" s="154"/>
      <c r="K91" s="154"/>
      <c r="L91" s="159"/>
    </row>
    <row r="92" spans="1:12" ht="100.5" customHeight="1">
      <c r="A92" s="152"/>
      <c r="B92" s="164"/>
      <c r="C92" s="21" t="s">
        <v>41</v>
      </c>
      <c r="D92" s="22" t="s">
        <v>349</v>
      </c>
      <c r="E92" s="23">
        <v>19120650</v>
      </c>
      <c r="F92" s="29" t="s">
        <v>350</v>
      </c>
      <c r="G92" s="19" t="s">
        <v>351</v>
      </c>
      <c r="H92" s="155"/>
      <c r="I92" s="155"/>
      <c r="J92" s="155"/>
      <c r="K92" s="155"/>
      <c r="L92" s="160"/>
    </row>
    <row r="93" spans="1:12" ht="13.2">
      <c r="A93" s="150">
        <v>18</v>
      </c>
      <c r="B93" s="153" t="s">
        <v>352</v>
      </c>
      <c r="C93" s="9" t="s">
        <v>30</v>
      </c>
      <c r="D93" s="9" t="s">
        <v>353</v>
      </c>
      <c r="E93" s="10">
        <v>18120514</v>
      </c>
      <c r="F93" s="25" t="s">
        <v>354</v>
      </c>
      <c r="G93" s="12" t="s">
        <v>355</v>
      </c>
      <c r="H93" s="161" t="s">
        <v>356</v>
      </c>
      <c r="I93" s="156" t="s">
        <v>357</v>
      </c>
      <c r="J93" s="157" t="s">
        <v>129</v>
      </c>
      <c r="K93" s="157" t="s">
        <v>358</v>
      </c>
      <c r="L93" s="158" t="s">
        <v>359</v>
      </c>
    </row>
    <row r="94" spans="1:12" ht="13.2">
      <c r="A94" s="151"/>
      <c r="B94" s="154"/>
      <c r="C94" s="13" t="s">
        <v>22</v>
      </c>
      <c r="D94" s="13" t="s">
        <v>360</v>
      </c>
      <c r="E94" s="14">
        <v>18120139</v>
      </c>
      <c r="F94" s="26" t="s">
        <v>361</v>
      </c>
      <c r="G94" s="16" t="s">
        <v>362</v>
      </c>
      <c r="H94" s="154"/>
      <c r="I94" s="154"/>
      <c r="J94" s="154"/>
      <c r="K94" s="154"/>
      <c r="L94" s="159"/>
    </row>
    <row r="95" spans="1:12" ht="13.2">
      <c r="A95" s="151"/>
      <c r="B95" s="154"/>
      <c r="C95" s="12" t="s">
        <v>22</v>
      </c>
      <c r="D95" s="12" t="s">
        <v>363</v>
      </c>
      <c r="E95" s="17">
        <v>1712603</v>
      </c>
      <c r="F95" s="19">
        <v>358090295</v>
      </c>
      <c r="G95" s="19" t="s">
        <v>364</v>
      </c>
      <c r="H95" s="154"/>
      <c r="I95" s="154"/>
      <c r="J95" s="154"/>
      <c r="K95" s="154"/>
      <c r="L95" s="159"/>
    </row>
    <row r="96" spans="1:12" ht="13.2">
      <c r="A96" s="151"/>
      <c r="B96" s="154"/>
      <c r="C96" s="13" t="s">
        <v>22</v>
      </c>
      <c r="D96" s="13" t="s">
        <v>365</v>
      </c>
      <c r="E96" s="14">
        <v>19120452</v>
      </c>
      <c r="F96" s="28" t="s">
        <v>366</v>
      </c>
      <c r="G96" s="16" t="s">
        <v>367</v>
      </c>
      <c r="H96" s="154"/>
      <c r="I96" s="154"/>
      <c r="J96" s="154"/>
      <c r="K96" s="154"/>
      <c r="L96" s="159"/>
    </row>
    <row r="97" spans="1:12" ht="13.2">
      <c r="A97" s="152"/>
      <c r="B97" s="155"/>
      <c r="C97" s="21" t="s">
        <v>368</v>
      </c>
      <c r="D97" s="22" t="s">
        <v>369</v>
      </c>
      <c r="E97" s="23">
        <v>18120525</v>
      </c>
      <c r="F97" s="55" t="s">
        <v>370</v>
      </c>
      <c r="G97" s="31" t="s">
        <v>371</v>
      </c>
      <c r="H97" s="155"/>
      <c r="I97" s="155"/>
      <c r="J97" s="155"/>
      <c r="K97" s="155"/>
      <c r="L97" s="160"/>
    </row>
    <row r="98" spans="1:12" ht="13.2">
      <c r="A98" s="150">
        <v>19</v>
      </c>
      <c r="B98" s="153" t="s">
        <v>372</v>
      </c>
      <c r="C98" s="9" t="s">
        <v>30</v>
      </c>
      <c r="D98" s="57" t="s">
        <v>373</v>
      </c>
      <c r="E98" s="58">
        <v>19120721</v>
      </c>
      <c r="F98" s="59" t="s">
        <v>374</v>
      </c>
      <c r="G98" s="12" t="s">
        <v>375</v>
      </c>
      <c r="H98" s="161" t="s">
        <v>376</v>
      </c>
      <c r="I98" s="156" t="s">
        <v>377</v>
      </c>
      <c r="J98" s="157" t="s">
        <v>244</v>
      </c>
      <c r="K98" s="157" t="s">
        <v>378</v>
      </c>
      <c r="L98" s="158" t="s">
        <v>379</v>
      </c>
    </row>
    <row r="99" spans="1:12" ht="13.2">
      <c r="A99" s="151"/>
      <c r="B99" s="154"/>
      <c r="C99" s="13" t="s">
        <v>22</v>
      </c>
      <c r="D99" s="13" t="s">
        <v>380</v>
      </c>
      <c r="E99" s="14">
        <v>19120728</v>
      </c>
      <c r="F99" s="60">
        <v>866724877</v>
      </c>
      <c r="G99" s="16" t="s">
        <v>381</v>
      </c>
      <c r="H99" s="154"/>
      <c r="I99" s="154"/>
      <c r="J99" s="154"/>
      <c r="K99" s="154"/>
      <c r="L99" s="159"/>
    </row>
    <row r="100" spans="1:12" ht="13.2">
      <c r="A100" s="151"/>
      <c r="B100" s="154"/>
      <c r="C100" s="12" t="s">
        <v>382</v>
      </c>
      <c r="D100" s="12" t="s">
        <v>383</v>
      </c>
      <c r="E100" s="17">
        <v>19120731</v>
      </c>
      <c r="F100" s="61" t="s">
        <v>384</v>
      </c>
      <c r="G100" s="19" t="s">
        <v>385</v>
      </c>
      <c r="H100" s="154"/>
      <c r="I100" s="154"/>
      <c r="J100" s="154"/>
      <c r="K100" s="154"/>
      <c r="L100" s="159"/>
    </row>
    <row r="101" spans="1:12" ht="13.2">
      <c r="A101" s="151"/>
      <c r="B101" s="154"/>
      <c r="C101" s="13" t="s">
        <v>22</v>
      </c>
      <c r="D101" s="13" t="s">
        <v>386</v>
      </c>
      <c r="E101" s="14">
        <v>19120678</v>
      </c>
      <c r="F101" s="62" t="s">
        <v>387</v>
      </c>
      <c r="G101" s="16" t="s">
        <v>388</v>
      </c>
      <c r="H101" s="154"/>
      <c r="I101" s="154"/>
      <c r="J101" s="154"/>
      <c r="K101" s="154"/>
      <c r="L101" s="159"/>
    </row>
    <row r="102" spans="1:12" ht="13.2">
      <c r="A102" s="152"/>
      <c r="B102" s="155"/>
      <c r="C102" s="21" t="s">
        <v>34</v>
      </c>
      <c r="D102" s="22" t="s">
        <v>389</v>
      </c>
      <c r="E102" s="23">
        <v>19120699</v>
      </c>
      <c r="F102" s="63" t="s">
        <v>390</v>
      </c>
      <c r="G102" s="19" t="s">
        <v>391</v>
      </c>
      <c r="H102" s="155"/>
      <c r="I102" s="155"/>
      <c r="J102" s="155"/>
      <c r="K102" s="155"/>
      <c r="L102" s="160"/>
    </row>
    <row r="103" spans="1:12" ht="13.2">
      <c r="A103" s="150">
        <v>20</v>
      </c>
      <c r="B103" s="153" t="s">
        <v>392</v>
      </c>
      <c r="C103" s="9" t="s">
        <v>393</v>
      </c>
      <c r="D103" s="9" t="s">
        <v>394</v>
      </c>
      <c r="E103" s="10">
        <v>19120272</v>
      </c>
      <c r="F103" s="30"/>
      <c r="G103" s="64"/>
      <c r="H103" s="156"/>
      <c r="I103" s="156" t="s">
        <v>395</v>
      </c>
      <c r="J103" s="157" t="s">
        <v>129</v>
      </c>
      <c r="K103" s="157" t="s">
        <v>396</v>
      </c>
      <c r="L103" s="158" t="s">
        <v>397</v>
      </c>
    </row>
    <row r="104" spans="1:12" ht="13.2">
      <c r="A104" s="151"/>
      <c r="B104" s="154"/>
      <c r="C104" s="13" t="s">
        <v>22</v>
      </c>
      <c r="D104" s="13" t="s">
        <v>398</v>
      </c>
      <c r="E104" s="14">
        <v>19120260</v>
      </c>
      <c r="F104" s="16">
        <v>373273575</v>
      </c>
      <c r="G104" s="16" t="s">
        <v>399</v>
      </c>
      <c r="H104" s="154"/>
      <c r="I104" s="154"/>
      <c r="J104" s="154"/>
      <c r="K104" s="154"/>
      <c r="L104" s="159"/>
    </row>
    <row r="105" spans="1:12" ht="13.2">
      <c r="A105" s="151"/>
      <c r="B105" s="154"/>
      <c r="C105" s="12" t="s">
        <v>34</v>
      </c>
      <c r="D105" s="12" t="s">
        <v>400</v>
      </c>
      <c r="E105" s="17">
        <v>19120175</v>
      </c>
      <c r="F105" s="28" t="s">
        <v>401</v>
      </c>
      <c r="G105" s="16" t="s">
        <v>402</v>
      </c>
      <c r="H105" s="154"/>
      <c r="I105" s="154"/>
      <c r="J105" s="154"/>
      <c r="K105" s="154"/>
      <c r="L105" s="159"/>
    </row>
    <row r="106" spans="1:12" ht="13.2">
      <c r="A106" s="151"/>
      <c r="B106" s="154"/>
      <c r="C106" s="13" t="s">
        <v>382</v>
      </c>
      <c r="D106" s="13" t="s">
        <v>403</v>
      </c>
      <c r="E106" s="14">
        <v>19120152</v>
      </c>
      <c r="F106" s="28" t="s">
        <v>404</v>
      </c>
      <c r="G106" s="16" t="s">
        <v>405</v>
      </c>
      <c r="H106" s="154"/>
      <c r="I106" s="154"/>
      <c r="J106" s="154"/>
      <c r="K106" s="154"/>
      <c r="L106" s="159"/>
    </row>
    <row r="107" spans="1:12" ht="13.2">
      <c r="A107" s="152"/>
      <c r="B107" s="155"/>
      <c r="C107" s="21"/>
      <c r="D107" s="22"/>
      <c r="E107" s="23"/>
      <c r="F107" s="32"/>
      <c r="G107" s="65"/>
      <c r="H107" s="155"/>
      <c r="I107" s="155"/>
      <c r="J107" s="155"/>
      <c r="K107" s="155"/>
      <c r="L107" s="160"/>
    </row>
    <row r="108" spans="1:12" ht="13.2">
      <c r="A108" s="150">
        <v>21</v>
      </c>
      <c r="B108" s="153" t="s">
        <v>406</v>
      </c>
      <c r="C108" s="9" t="s">
        <v>22</v>
      </c>
      <c r="D108" s="9" t="s">
        <v>407</v>
      </c>
      <c r="E108" s="10">
        <v>19120201</v>
      </c>
      <c r="F108" s="66" t="s">
        <v>408</v>
      </c>
      <c r="G108" s="9" t="s">
        <v>409</v>
      </c>
      <c r="H108" s="161" t="s">
        <v>410</v>
      </c>
      <c r="I108" s="156" t="s">
        <v>411</v>
      </c>
      <c r="J108" s="157" t="s">
        <v>129</v>
      </c>
      <c r="K108" s="157" t="s">
        <v>412</v>
      </c>
      <c r="L108" s="158" t="s">
        <v>413</v>
      </c>
    </row>
    <row r="109" spans="1:12" ht="13.2">
      <c r="A109" s="151"/>
      <c r="B109" s="154"/>
      <c r="C109" s="13" t="s">
        <v>34</v>
      </c>
      <c r="D109" s="13" t="s">
        <v>414</v>
      </c>
      <c r="E109" s="14">
        <v>19120250</v>
      </c>
      <c r="F109" s="62" t="s">
        <v>415</v>
      </c>
      <c r="G109" s="67" t="s">
        <v>416</v>
      </c>
      <c r="H109" s="154"/>
      <c r="I109" s="154"/>
      <c r="J109" s="154"/>
      <c r="K109" s="154"/>
      <c r="L109" s="159"/>
    </row>
    <row r="110" spans="1:12" ht="13.2">
      <c r="A110" s="151"/>
      <c r="B110" s="154"/>
      <c r="C110" s="12" t="s">
        <v>22</v>
      </c>
      <c r="D110" s="68" t="s">
        <v>417</v>
      </c>
      <c r="E110" s="17">
        <v>19120490</v>
      </c>
      <c r="F110" s="61" t="s">
        <v>418</v>
      </c>
      <c r="G110" s="69" t="s">
        <v>419</v>
      </c>
      <c r="H110" s="154"/>
      <c r="I110" s="154"/>
      <c r="J110" s="154"/>
      <c r="K110" s="154"/>
      <c r="L110" s="159"/>
    </row>
    <row r="111" spans="1:12" ht="13.2">
      <c r="A111" s="151"/>
      <c r="B111" s="154"/>
      <c r="C111" s="13" t="s">
        <v>41</v>
      </c>
      <c r="D111" s="13" t="s">
        <v>420</v>
      </c>
      <c r="E111" s="14">
        <v>19120493</v>
      </c>
      <c r="F111" s="62" t="s">
        <v>421</v>
      </c>
      <c r="G111" s="70" t="s">
        <v>422</v>
      </c>
      <c r="H111" s="154"/>
      <c r="I111" s="154"/>
      <c r="J111" s="154"/>
      <c r="K111" s="154"/>
      <c r="L111" s="159"/>
    </row>
    <row r="112" spans="1:12" ht="13.2">
      <c r="A112" s="152"/>
      <c r="B112" s="155"/>
      <c r="C112" s="21" t="s">
        <v>30</v>
      </c>
      <c r="D112" s="21" t="s">
        <v>423</v>
      </c>
      <c r="E112" s="23">
        <v>19120497</v>
      </c>
      <c r="F112" s="63" t="s">
        <v>424</v>
      </c>
      <c r="G112" s="71" t="s">
        <v>425</v>
      </c>
      <c r="H112" s="155"/>
      <c r="I112" s="155"/>
      <c r="J112" s="155"/>
      <c r="K112" s="155"/>
      <c r="L112" s="160"/>
    </row>
    <row r="113" spans="1:12" ht="13.2">
      <c r="A113" s="150">
        <v>22</v>
      </c>
      <c r="B113" s="153">
        <v>22</v>
      </c>
      <c r="C113" s="51" t="s">
        <v>22</v>
      </c>
      <c r="D113" s="72" t="s">
        <v>426</v>
      </c>
      <c r="E113" s="73">
        <v>18120419</v>
      </c>
      <c r="F113" s="74" t="s">
        <v>427</v>
      </c>
      <c r="G113" s="75" t="s">
        <v>428</v>
      </c>
      <c r="H113" s="162"/>
      <c r="I113" s="156" t="s">
        <v>429</v>
      </c>
      <c r="J113" s="157" t="s">
        <v>430</v>
      </c>
      <c r="K113" s="157" t="s">
        <v>431</v>
      </c>
      <c r="L113" s="158" t="s">
        <v>432</v>
      </c>
    </row>
    <row r="114" spans="1:12" ht="13.2">
      <c r="A114" s="151"/>
      <c r="B114" s="154"/>
      <c r="C114" s="13" t="s">
        <v>34</v>
      </c>
      <c r="D114" s="13" t="s">
        <v>433</v>
      </c>
      <c r="E114" s="14">
        <v>19120058</v>
      </c>
      <c r="F114" s="60">
        <v>334343169</v>
      </c>
      <c r="G114" s="16" t="s">
        <v>434</v>
      </c>
      <c r="H114" s="163"/>
      <c r="I114" s="154"/>
      <c r="J114" s="154"/>
      <c r="K114" s="154"/>
      <c r="L114" s="159"/>
    </row>
    <row r="115" spans="1:12" ht="13.2">
      <c r="A115" s="151"/>
      <c r="B115" s="154"/>
      <c r="C115" s="12" t="s">
        <v>41</v>
      </c>
      <c r="D115" s="12" t="s">
        <v>435</v>
      </c>
      <c r="E115" s="17">
        <v>19120060</v>
      </c>
      <c r="F115" s="76">
        <v>862390903</v>
      </c>
      <c r="G115" s="19" t="s">
        <v>436</v>
      </c>
      <c r="H115" s="163"/>
      <c r="I115" s="154"/>
      <c r="J115" s="154"/>
      <c r="K115" s="154"/>
      <c r="L115" s="159"/>
    </row>
    <row r="116" spans="1:12" ht="13.2">
      <c r="A116" s="151"/>
      <c r="B116" s="154"/>
      <c r="C116" s="77" t="s">
        <v>22</v>
      </c>
      <c r="D116" s="77" t="s">
        <v>437</v>
      </c>
      <c r="E116" s="14">
        <v>19120064</v>
      </c>
      <c r="F116" s="62" t="s">
        <v>438</v>
      </c>
      <c r="G116" s="53" t="s">
        <v>439</v>
      </c>
      <c r="H116" s="163"/>
      <c r="I116" s="154"/>
      <c r="J116" s="154"/>
      <c r="K116" s="154"/>
      <c r="L116" s="159"/>
    </row>
    <row r="117" spans="1:12" ht="13.2">
      <c r="A117" s="152"/>
      <c r="B117" s="155"/>
      <c r="C117" s="21" t="s">
        <v>30</v>
      </c>
      <c r="D117" s="22" t="s">
        <v>440</v>
      </c>
      <c r="E117" s="23">
        <v>19120167</v>
      </c>
      <c r="F117" s="78">
        <v>985314187</v>
      </c>
      <c r="G117" s="19" t="s">
        <v>441</v>
      </c>
      <c r="H117" s="164"/>
      <c r="I117" s="155"/>
      <c r="J117" s="155"/>
      <c r="K117" s="155"/>
      <c r="L117" s="160"/>
    </row>
    <row r="118" spans="1:12" ht="13.2">
      <c r="A118" s="150">
        <v>23</v>
      </c>
      <c r="B118" s="153" t="s">
        <v>442</v>
      </c>
      <c r="C118" s="9" t="s">
        <v>30</v>
      </c>
      <c r="D118" s="9" t="s">
        <v>443</v>
      </c>
      <c r="E118" s="10">
        <v>19120508</v>
      </c>
      <c r="F118" s="9">
        <v>934838963</v>
      </c>
      <c r="G118" s="12" t="s">
        <v>444</v>
      </c>
      <c r="H118" s="161" t="s">
        <v>445</v>
      </c>
      <c r="I118" s="156" t="s">
        <v>446</v>
      </c>
      <c r="J118" s="157" t="s">
        <v>447</v>
      </c>
      <c r="K118" s="157" t="s">
        <v>448</v>
      </c>
      <c r="L118" s="158" t="s">
        <v>449</v>
      </c>
    </row>
    <row r="119" spans="1:12" ht="13.8">
      <c r="A119" s="151"/>
      <c r="B119" s="154"/>
      <c r="C119" s="13" t="s">
        <v>450</v>
      </c>
      <c r="D119" s="13" t="s">
        <v>451</v>
      </c>
      <c r="E119" s="14">
        <v>19120366</v>
      </c>
      <c r="F119" s="79">
        <v>868226304</v>
      </c>
      <c r="G119" s="14" t="s">
        <v>452</v>
      </c>
      <c r="H119" s="154"/>
      <c r="I119" s="154"/>
      <c r="J119" s="154"/>
      <c r="K119" s="154"/>
      <c r="L119" s="159"/>
    </row>
    <row r="120" spans="1:12" ht="13.8">
      <c r="A120" s="151"/>
      <c r="B120" s="154"/>
      <c r="C120" s="12" t="s">
        <v>22</v>
      </c>
      <c r="D120" s="12" t="s">
        <v>453</v>
      </c>
      <c r="E120" s="17">
        <v>1612818</v>
      </c>
      <c r="F120" s="79">
        <v>977951346</v>
      </c>
      <c r="G120" s="17" t="s">
        <v>454</v>
      </c>
      <c r="H120" s="154"/>
      <c r="I120" s="154"/>
      <c r="J120" s="154"/>
      <c r="K120" s="154"/>
      <c r="L120" s="159"/>
    </row>
    <row r="121" spans="1:12" ht="13.2">
      <c r="A121" s="151"/>
      <c r="B121" s="154"/>
      <c r="C121" s="13" t="s">
        <v>22</v>
      </c>
      <c r="D121" s="13" t="s">
        <v>455</v>
      </c>
      <c r="E121" s="14">
        <v>19120486</v>
      </c>
      <c r="F121" s="28" t="s">
        <v>456</v>
      </c>
      <c r="G121" s="16" t="s">
        <v>457</v>
      </c>
      <c r="H121" s="154"/>
      <c r="I121" s="154"/>
      <c r="J121" s="154"/>
      <c r="K121" s="154"/>
      <c r="L121" s="159"/>
    </row>
    <row r="122" spans="1:12" ht="13.2">
      <c r="A122" s="152"/>
      <c r="B122" s="155"/>
      <c r="C122" s="21"/>
      <c r="D122" s="22"/>
      <c r="E122" s="80"/>
      <c r="F122" s="32"/>
      <c r="G122" s="19"/>
      <c r="H122" s="155"/>
      <c r="I122" s="155"/>
      <c r="J122" s="155"/>
      <c r="K122" s="155"/>
      <c r="L122" s="160"/>
    </row>
    <row r="123" spans="1:12" ht="13.2">
      <c r="A123" s="150">
        <v>24</v>
      </c>
      <c r="B123" s="153" t="s">
        <v>458</v>
      </c>
      <c r="C123" s="9" t="s">
        <v>22</v>
      </c>
      <c r="D123" s="9" t="s">
        <v>459</v>
      </c>
      <c r="E123" s="10">
        <v>19120444</v>
      </c>
      <c r="F123" s="10">
        <v>367181612</v>
      </c>
      <c r="G123" s="12" t="s">
        <v>460</v>
      </c>
      <c r="H123" s="180" t="s">
        <v>461</v>
      </c>
      <c r="I123" s="156" t="s">
        <v>462</v>
      </c>
      <c r="J123" s="157" t="s">
        <v>463</v>
      </c>
      <c r="K123" s="157" t="s">
        <v>464</v>
      </c>
      <c r="L123" s="158" t="s">
        <v>465</v>
      </c>
    </row>
    <row r="124" spans="1:12" ht="13.2">
      <c r="A124" s="151"/>
      <c r="B124" s="154"/>
      <c r="C124" s="13" t="s">
        <v>30</v>
      </c>
      <c r="D124" s="13" t="s">
        <v>466</v>
      </c>
      <c r="E124" s="14">
        <v>18120657</v>
      </c>
      <c r="F124" s="26" t="s">
        <v>467</v>
      </c>
      <c r="G124" s="16" t="s">
        <v>468</v>
      </c>
      <c r="H124" s="154"/>
      <c r="I124" s="154"/>
      <c r="J124" s="154"/>
      <c r="K124" s="154"/>
      <c r="L124" s="159"/>
    </row>
    <row r="125" spans="1:12" ht="13.2">
      <c r="A125" s="151"/>
      <c r="B125" s="154"/>
      <c r="C125" s="12" t="s">
        <v>469</v>
      </c>
      <c r="D125" s="12" t="s">
        <v>470</v>
      </c>
      <c r="E125" s="17">
        <v>18120577</v>
      </c>
      <c r="F125" s="27" t="s">
        <v>471</v>
      </c>
      <c r="G125" s="19" t="s">
        <v>472</v>
      </c>
      <c r="H125" s="154"/>
      <c r="I125" s="154"/>
      <c r="J125" s="154"/>
      <c r="K125" s="154"/>
      <c r="L125" s="159"/>
    </row>
    <row r="126" spans="1:12" ht="13.2">
      <c r="A126" s="151"/>
      <c r="B126" s="154"/>
      <c r="C126" s="13" t="s">
        <v>450</v>
      </c>
      <c r="D126" s="13" t="s">
        <v>473</v>
      </c>
      <c r="E126" s="14">
        <v>18120590</v>
      </c>
      <c r="F126" s="20" t="s">
        <v>474</v>
      </c>
      <c r="G126" s="16" t="s">
        <v>475</v>
      </c>
      <c r="H126" s="154"/>
      <c r="I126" s="154"/>
      <c r="J126" s="154"/>
      <c r="K126" s="154"/>
      <c r="L126" s="159"/>
    </row>
    <row r="127" spans="1:12" ht="13.2">
      <c r="A127" s="152"/>
      <c r="B127" s="155"/>
      <c r="C127" s="21" t="s">
        <v>22</v>
      </c>
      <c r="D127" s="22" t="s">
        <v>476</v>
      </c>
      <c r="E127" s="23">
        <v>18120505</v>
      </c>
      <c r="F127" s="41" t="s">
        <v>477</v>
      </c>
      <c r="G127" s="19" t="s">
        <v>478</v>
      </c>
      <c r="H127" s="155"/>
      <c r="I127" s="155"/>
      <c r="J127" s="155"/>
      <c r="K127" s="155"/>
      <c r="L127" s="160"/>
    </row>
    <row r="128" spans="1:12" ht="13.2">
      <c r="A128" s="81"/>
      <c r="B128" s="81"/>
      <c r="C128" s="81"/>
      <c r="D128" s="81"/>
      <c r="E128" s="81"/>
      <c r="F128" s="81"/>
      <c r="G128" s="81"/>
      <c r="H128" s="81"/>
      <c r="I128" s="81"/>
      <c r="J128" s="81"/>
      <c r="K128" s="81"/>
      <c r="L128" s="81"/>
    </row>
    <row r="129" spans="1:12" ht="13.2">
      <c r="A129" s="81"/>
      <c r="B129" s="81"/>
      <c r="C129" s="81"/>
      <c r="D129" s="81"/>
      <c r="E129" s="81"/>
      <c r="F129" s="81"/>
      <c r="G129" s="81"/>
      <c r="H129" s="81"/>
      <c r="I129" s="81"/>
      <c r="J129" s="81"/>
      <c r="K129" s="81"/>
      <c r="L129" s="81"/>
    </row>
    <row r="130" spans="1:12" ht="13.2">
      <c r="A130" s="81"/>
      <c r="B130" s="81"/>
      <c r="C130" s="81"/>
      <c r="D130" s="81"/>
      <c r="E130" s="81"/>
      <c r="F130" s="81"/>
      <c r="G130" s="81"/>
      <c r="H130" s="81"/>
      <c r="I130" s="81"/>
      <c r="J130" s="81"/>
      <c r="K130" s="81"/>
      <c r="L130" s="81"/>
    </row>
    <row r="131" spans="1:12" ht="13.2">
      <c r="A131" s="81"/>
      <c r="B131" s="81"/>
      <c r="C131" s="81"/>
      <c r="D131" s="81"/>
      <c r="E131" s="81"/>
      <c r="F131" s="81"/>
      <c r="G131" s="81"/>
      <c r="H131" s="81"/>
      <c r="I131" s="81"/>
      <c r="J131" s="81"/>
      <c r="K131" s="81"/>
      <c r="L131" s="81"/>
    </row>
    <row r="132" spans="1:12" ht="13.2">
      <c r="A132" s="81"/>
      <c r="B132" s="81"/>
      <c r="C132" s="81"/>
      <c r="D132" s="81"/>
      <c r="E132" s="81"/>
      <c r="F132" s="81"/>
      <c r="G132" s="81"/>
      <c r="H132" s="81"/>
      <c r="I132" s="81"/>
      <c r="J132" s="81"/>
      <c r="K132" s="81"/>
      <c r="L132" s="81"/>
    </row>
  </sheetData>
  <mergeCells count="175">
    <mergeCell ref="A98:A102"/>
    <mergeCell ref="B98:B102"/>
    <mergeCell ref="H98:H102"/>
    <mergeCell ref="I98:I102"/>
    <mergeCell ref="J98:J102"/>
    <mergeCell ref="K98:K102"/>
    <mergeCell ref="L98:L102"/>
    <mergeCell ref="A88:A92"/>
    <mergeCell ref="B88:B92"/>
    <mergeCell ref="H88:H92"/>
    <mergeCell ref="I88:I92"/>
    <mergeCell ref="J88:J92"/>
    <mergeCell ref="K88:K92"/>
    <mergeCell ref="L88:L92"/>
    <mergeCell ref="A93:A97"/>
    <mergeCell ref="B93:B97"/>
    <mergeCell ref="H93:H97"/>
    <mergeCell ref="I93:I97"/>
    <mergeCell ref="J93:J97"/>
    <mergeCell ref="K93:K97"/>
    <mergeCell ref="L93:L97"/>
    <mergeCell ref="A78:A82"/>
    <mergeCell ref="B78:B82"/>
    <mergeCell ref="H78:H82"/>
    <mergeCell ref="I78:I82"/>
    <mergeCell ref="J78:J82"/>
    <mergeCell ref="K78:K82"/>
    <mergeCell ref="L78:L82"/>
    <mergeCell ref="A83:A87"/>
    <mergeCell ref="B83:B87"/>
    <mergeCell ref="H83:H87"/>
    <mergeCell ref="I83:I87"/>
    <mergeCell ref="J83:J87"/>
    <mergeCell ref="K83:K87"/>
    <mergeCell ref="L83:L87"/>
    <mergeCell ref="A68:A72"/>
    <mergeCell ref="B68:B72"/>
    <mergeCell ref="H68:H72"/>
    <mergeCell ref="I68:I72"/>
    <mergeCell ref="J68:J72"/>
    <mergeCell ref="K68:K72"/>
    <mergeCell ref="L68:L72"/>
    <mergeCell ref="A73:A77"/>
    <mergeCell ref="B73:B77"/>
    <mergeCell ref="H73:H77"/>
    <mergeCell ref="I73:I77"/>
    <mergeCell ref="J73:J77"/>
    <mergeCell ref="K73:K77"/>
    <mergeCell ref="L73:L77"/>
    <mergeCell ref="A58:A62"/>
    <mergeCell ref="B58:B62"/>
    <mergeCell ref="H58:H62"/>
    <mergeCell ref="I58:I62"/>
    <mergeCell ref="J58:J62"/>
    <mergeCell ref="K58:K62"/>
    <mergeCell ref="L58:L62"/>
    <mergeCell ref="A63:A67"/>
    <mergeCell ref="B63:B67"/>
    <mergeCell ref="H63:H67"/>
    <mergeCell ref="I63:I67"/>
    <mergeCell ref="J63:J67"/>
    <mergeCell ref="K63:K67"/>
    <mergeCell ref="L63:L67"/>
    <mergeCell ref="A48:A52"/>
    <mergeCell ref="B48:B52"/>
    <mergeCell ref="H48:H52"/>
    <mergeCell ref="I48:I52"/>
    <mergeCell ref="J48:J52"/>
    <mergeCell ref="K48:K52"/>
    <mergeCell ref="L48:L52"/>
    <mergeCell ref="A53:A57"/>
    <mergeCell ref="B53:B57"/>
    <mergeCell ref="H53:H57"/>
    <mergeCell ref="I53:I57"/>
    <mergeCell ref="J53:J57"/>
    <mergeCell ref="K53:K57"/>
    <mergeCell ref="L53:L57"/>
    <mergeCell ref="I38:I42"/>
    <mergeCell ref="J38:J42"/>
    <mergeCell ref="K38:K42"/>
    <mergeCell ref="L38:L42"/>
    <mergeCell ref="A43:A47"/>
    <mergeCell ref="B43:B47"/>
    <mergeCell ref="H43:H47"/>
    <mergeCell ref="I43:I47"/>
    <mergeCell ref="J43:J47"/>
    <mergeCell ref="K43:K47"/>
    <mergeCell ref="L43:L47"/>
    <mergeCell ref="A28:A32"/>
    <mergeCell ref="B28:B32"/>
    <mergeCell ref="H28:H32"/>
    <mergeCell ref="I28:I32"/>
    <mergeCell ref="J28:J32"/>
    <mergeCell ref="K28:K32"/>
    <mergeCell ref="L28:L32"/>
    <mergeCell ref="A123:A127"/>
    <mergeCell ref="B123:B127"/>
    <mergeCell ref="H123:H127"/>
    <mergeCell ref="I123:I127"/>
    <mergeCell ref="J123:J127"/>
    <mergeCell ref="K123:K127"/>
    <mergeCell ref="L123:L127"/>
    <mergeCell ref="A33:A37"/>
    <mergeCell ref="B33:B37"/>
    <mergeCell ref="H33:H37"/>
    <mergeCell ref="I33:I37"/>
    <mergeCell ref="J33:J37"/>
    <mergeCell ref="K33:K37"/>
    <mergeCell ref="L33:L37"/>
    <mergeCell ref="A38:A42"/>
    <mergeCell ref="B38:B42"/>
    <mergeCell ref="H38:H42"/>
    <mergeCell ref="A18:A22"/>
    <mergeCell ref="B18:B22"/>
    <mergeCell ref="H18:H22"/>
    <mergeCell ref="I18:I22"/>
    <mergeCell ref="J18:J22"/>
    <mergeCell ref="K18:K22"/>
    <mergeCell ref="L18:L22"/>
    <mergeCell ref="A23:A27"/>
    <mergeCell ref="B23:B27"/>
    <mergeCell ref="H23:H27"/>
    <mergeCell ref="I23:I27"/>
    <mergeCell ref="J23:J27"/>
    <mergeCell ref="K23:K27"/>
    <mergeCell ref="L23:L27"/>
    <mergeCell ref="J8:J12"/>
    <mergeCell ref="K8:K12"/>
    <mergeCell ref="L8:L12"/>
    <mergeCell ref="A13:A17"/>
    <mergeCell ref="B13:B17"/>
    <mergeCell ref="H13:H17"/>
    <mergeCell ref="I13:I17"/>
    <mergeCell ref="J13:J17"/>
    <mergeCell ref="K13:K17"/>
    <mergeCell ref="L13:L17"/>
    <mergeCell ref="A1:B1"/>
    <mergeCell ref="C1:I1"/>
    <mergeCell ref="A2:B6"/>
    <mergeCell ref="C2:I2"/>
    <mergeCell ref="C3:I3"/>
    <mergeCell ref="C4:I4"/>
    <mergeCell ref="C6:I6"/>
    <mergeCell ref="A8:A12"/>
    <mergeCell ref="B8:B12"/>
    <mergeCell ref="H8:H12"/>
    <mergeCell ref="I8:I12"/>
    <mergeCell ref="A113:A117"/>
    <mergeCell ref="B113:B117"/>
    <mergeCell ref="H113:H117"/>
    <mergeCell ref="I113:I117"/>
    <mergeCell ref="J113:J117"/>
    <mergeCell ref="K113:K117"/>
    <mergeCell ref="L113:L117"/>
    <mergeCell ref="A118:A122"/>
    <mergeCell ref="B118:B122"/>
    <mergeCell ref="H118:H122"/>
    <mergeCell ref="I118:I122"/>
    <mergeCell ref="J118:J122"/>
    <mergeCell ref="K118:K122"/>
    <mergeCell ref="L118:L122"/>
    <mergeCell ref="A103:A107"/>
    <mergeCell ref="B103:B107"/>
    <mergeCell ref="H103:H107"/>
    <mergeCell ref="I103:I107"/>
    <mergeCell ref="J103:J107"/>
    <mergeCell ref="K103:K107"/>
    <mergeCell ref="L103:L107"/>
    <mergeCell ref="A108:A112"/>
    <mergeCell ref="B108:B112"/>
    <mergeCell ref="H108:H112"/>
    <mergeCell ref="I108:I112"/>
    <mergeCell ref="J108:J112"/>
    <mergeCell ref="K108:K112"/>
    <mergeCell ref="L108:L112"/>
  </mergeCells>
  <hyperlinks>
    <hyperlink ref="H7" r:id="rId1" xr:uid="{00000000-0004-0000-0000-000000000000}"/>
    <hyperlink ref="H18" r:id="rId2" xr:uid="{00000000-0004-0000-0000-000001000000}"/>
    <hyperlink ref="H28" r:id="rId3" xr:uid="{00000000-0004-0000-0000-000002000000}"/>
    <hyperlink ref="H33" r:id="rId4" xr:uid="{00000000-0004-0000-0000-000003000000}"/>
    <hyperlink ref="H38" r:id="rId5" xr:uid="{00000000-0004-0000-0000-000004000000}"/>
    <hyperlink ref="H43" r:id="rId6" xr:uid="{00000000-0004-0000-0000-000005000000}"/>
    <hyperlink ref="H48" r:id="rId7" xr:uid="{00000000-0004-0000-0000-000006000000}"/>
    <hyperlink ref="H53" r:id="rId8" xr:uid="{00000000-0004-0000-0000-000007000000}"/>
    <hyperlink ref="H58" r:id="rId9" xr:uid="{00000000-0004-0000-0000-000008000000}"/>
    <hyperlink ref="H63" r:id="rId10" xr:uid="{00000000-0004-0000-0000-000009000000}"/>
    <hyperlink ref="H68" r:id="rId11" xr:uid="{00000000-0004-0000-0000-00000A000000}"/>
    <hyperlink ref="H83" r:id="rId12" xr:uid="{00000000-0004-0000-0000-00000B000000}"/>
    <hyperlink ref="H93" r:id="rId13" xr:uid="{00000000-0004-0000-0000-00000C000000}"/>
    <hyperlink ref="H98" r:id="rId14" xr:uid="{00000000-0004-0000-0000-00000D000000}"/>
    <hyperlink ref="H108" r:id="rId15" xr:uid="{00000000-0004-0000-0000-00000E000000}"/>
    <hyperlink ref="H118" r:id="rId16" xr:uid="{00000000-0004-0000-0000-00000F000000}"/>
    <hyperlink ref="H123" r:id="rId17" xr:uid="{00000000-0004-0000-0000-00001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001"/>
  <sheetViews>
    <sheetView workbookViewId="0">
      <pane ySplit="1" topLeftCell="A65" activePane="bottomLeft" state="frozen"/>
      <selection pane="bottomLeft" activeCell="F79" sqref="F79"/>
    </sheetView>
  </sheetViews>
  <sheetFormatPr defaultColWidth="14.44140625" defaultRowHeight="15.75" customHeight="1"/>
  <cols>
    <col min="2" max="2" width="23.109375" customWidth="1"/>
    <col min="6" max="8" width="21.5546875" customWidth="1"/>
    <col min="9" max="9" width="25.88671875" customWidth="1"/>
    <col min="10" max="10" width="21.5546875" customWidth="1"/>
    <col min="11" max="11" width="61.88671875" customWidth="1"/>
  </cols>
  <sheetData>
    <row r="1" spans="1:11" ht="15.75" customHeight="1">
      <c r="A1" s="115" t="s">
        <v>492</v>
      </c>
      <c r="B1" s="116" t="s">
        <v>493</v>
      </c>
      <c r="C1" s="115" t="s">
        <v>494</v>
      </c>
      <c r="D1" s="115" t="s">
        <v>10</v>
      </c>
      <c r="E1" s="115" t="s">
        <v>495</v>
      </c>
      <c r="F1" s="148" t="s">
        <v>611</v>
      </c>
      <c r="G1" s="148" t="s">
        <v>612</v>
      </c>
      <c r="H1" s="148" t="s">
        <v>613</v>
      </c>
      <c r="I1" s="148" t="s">
        <v>614</v>
      </c>
      <c r="J1" s="148" t="s">
        <v>615</v>
      </c>
      <c r="K1" s="133" t="s">
        <v>559</v>
      </c>
    </row>
    <row r="2" spans="1:11" ht="15.75" customHeight="1">
      <c r="A2" s="134">
        <v>19120433</v>
      </c>
      <c r="B2" s="135" t="s">
        <v>23</v>
      </c>
      <c r="C2" s="136">
        <v>1</v>
      </c>
      <c r="D2" s="134" t="s">
        <v>21</v>
      </c>
      <c r="E2" s="195" t="s">
        <v>507</v>
      </c>
      <c r="F2" s="134">
        <f t="shared" ref="F2:F121" si="0">G2</f>
        <v>105</v>
      </c>
      <c r="G2" s="134">
        <f t="shared" ref="G2:G100" si="1">SUM(H2:J2)</f>
        <v>105</v>
      </c>
      <c r="H2" s="134">
        <v>35</v>
      </c>
      <c r="I2" s="134">
        <v>60</v>
      </c>
      <c r="J2" s="134">
        <v>10</v>
      </c>
      <c r="K2" s="196"/>
    </row>
    <row r="3" spans="1:11" ht="15.75" customHeight="1">
      <c r="A3" s="134">
        <v>19120349</v>
      </c>
      <c r="B3" s="135" t="s">
        <v>31</v>
      </c>
      <c r="C3" s="136">
        <v>1</v>
      </c>
      <c r="D3" s="134" t="s">
        <v>21</v>
      </c>
      <c r="E3" s="185"/>
      <c r="F3" s="134">
        <f t="shared" si="0"/>
        <v>105</v>
      </c>
      <c r="G3" s="134">
        <f t="shared" si="1"/>
        <v>105</v>
      </c>
      <c r="H3" s="134">
        <v>35</v>
      </c>
      <c r="I3" s="134">
        <v>60</v>
      </c>
      <c r="J3" s="134">
        <v>10</v>
      </c>
      <c r="K3" s="185"/>
    </row>
    <row r="4" spans="1:11" ht="15.75" customHeight="1">
      <c r="A4" s="134">
        <v>19120461</v>
      </c>
      <c r="B4" s="135" t="s">
        <v>35</v>
      </c>
      <c r="C4" s="136">
        <v>1</v>
      </c>
      <c r="D4" s="134" t="s">
        <v>21</v>
      </c>
      <c r="E4" s="185"/>
      <c r="F4" s="134">
        <f t="shared" si="0"/>
        <v>105</v>
      </c>
      <c r="G4" s="134">
        <f t="shared" si="1"/>
        <v>105</v>
      </c>
      <c r="H4" s="134">
        <v>35</v>
      </c>
      <c r="I4" s="134">
        <v>60</v>
      </c>
      <c r="J4" s="134">
        <v>10</v>
      </c>
      <c r="K4" s="185"/>
    </row>
    <row r="5" spans="1:11" ht="15.75" customHeight="1">
      <c r="A5" s="134">
        <v>19120193</v>
      </c>
      <c r="B5" s="135" t="s">
        <v>38</v>
      </c>
      <c r="C5" s="136">
        <v>1</v>
      </c>
      <c r="D5" s="134" t="s">
        <v>21</v>
      </c>
      <c r="E5" s="185"/>
      <c r="F5" s="134">
        <f t="shared" si="0"/>
        <v>105</v>
      </c>
      <c r="G5" s="134">
        <f t="shared" si="1"/>
        <v>105</v>
      </c>
      <c r="H5" s="134">
        <v>35</v>
      </c>
      <c r="I5" s="134">
        <v>60</v>
      </c>
      <c r="J5" s="134">
        <v>10</v>
      </c>
      <c r="K5" s="185"/>
    </row>
    <row r="6" spans="1:11" ht="15.75" customHeight="1">
      <c r="A6" s="134">
        <v>19120469</v>
      </c>
      <c r="B6" s="135" t="s">
        <v>42</v>
      </c>
      <c r="C6" s="136">
        <v>1</v>
      </c>
      <c r="D6" s="134" t="s">
        <v>21</v>
      </c>
      <c r="E6" s="185"/>
      <c r="F6" s="134">
        <f t="shared" si="0"/>
        <v>105</v>
      </c>
      <c r="G6" s="134">
        <f t="shared" si="1"/>
        <v>105</v>
      </c>
      <c r="H6" s="134">
        <v>35</v>
      </c>
      <c r="I6" s="134">
        <v>60</v>
      </c>
      <c r="J6" s="134">
        <v>10</v>
      </c>
      <c r="K6" s="185"/>
    </row>
    <row r="7" spans="1:11" ht="15.75" customHeight="1">
      <c r="A7" s="121">
        <v>19120588</v>
      </c>
      <c r="B7" s="122" t="s">
        <v>46</v>
      </c>
      <c r="C7" s="121">
        <v>2</v>
      </c>
      <c r="D7" s="123" t="s">
        <v>45</v>
      </c>
      <c r="E7" s="197" t="s">
        <v>508</v>
      </c>
      <c r="F7" s="121">
        <f t="shared" si="0"/>
        <v>135</v>
      </c>
      <c r="G7" s="121">
        <f t="shared" si="1"/>
        <v>135</v>
      </c>
      <c r="H7" s="123">
        <v>35</v>
      </c>
      <c r="I7" s="123">
        <v>90</v>
      </c>
      <c r="J7" s="123">
        <v>10</v>
      </c>
      <c r="K7" s="190"/>
    </row>
    <row r="8" spans="1:11" ht="15.75" customHeight="1">
      <c r="A8" s="121">
        <v>19120517</v>
      </c>
      <c r="B8" s="122" t="s">
        <v>53</v>
      </c>
      <c r="C8" s="121">
        <v>2</v>
      </c>
      <c r="D8" s="123" t="s">
        <v>45</v>
      </c>
      <c r="E8" s="185"/>
      <c r="F8" s="121">
        <f t="shared" si="0"/>
        <v>135</v>
      </c>
      <c r="G8" s="121">
        <f t="shared" si="1"/>
        <v>135</v>
      </c>
      <c r="H8" s="123">
        <v>35</v>
      </c>
      <c r="I8" s="123">
        <v>90</v>
      </c>
      <c r="J8" s="123">
        <v>10</v>
      </c>
      <c r="K8" s="185"/>
    </row>
    <row r="9" spans="1:11" ht="15.75" customHeight="1">
      <c r="A9" s="121">
        <v>19120584</v>
      </c>
      <c r="B9" s="122" t="s">
        <v>56</v>
      </c>
      <c r="C9" s="121">
        <v>2</v>
      </c>
      <c r="D9" s="123" t="s">
        <v>45</v>
      </c>
      <c r="E9" s="185"/>
      <c r="F9" s="121">
        <f t="shared" si="0"/>
        <v>135</v>
      </c>
      <c r="G9" s="121">
        <f t="shared" si="1"/>
        <v>135</v>
      </c>
      <c r="H9" s="123">
        <v>35</v>
      </c>
      <c r="I9" s="123">
        <v>90</v>
      </c>
      <c r="J9" s="123">
        <v>10</v>
      </c>
      <c r="K9" s="185"/>
    </row>
    <row r="10" spans="1:11" ht="15.75" customHeight="1">
      <c r="A10" s="121">
        <v>19120564</v>
      </c>
      <c r="B10" s="122" t="s">
        <v>59</v>
      </c>
      <c r="C10" s="121">
        <v>2</v>
      </c>
      <c r="D10" s="123" t="s">
        <v>45</v>
      </c>
      <c r="E10" s="185"/>
      <c r="F10" s="121">
        <f t="shared" si="0"/>
        <v>135</v>
      </c>
      <c r="G10" s="121">
        <f t="shared" si="1"/>
        <v>135</v>
      </c>
      <c r="H10" s="123">
        <v>35</v>
      </c>
      <c r="I10" s="123">
        <v>90</v>
      </c>
      <c r="J10" s="123">
        <v>10</v>
      </c>
      <c r="K10" s="185"/>
    </row>
    <row r="11" spans="1:11" ht="15.75" customHeight="1">
      <c r="A11" s="121">
        <v>18120618</v>
      </c>
      <c r="B11" s="122" t="s">
        <v>62</v>
      </c>
      <c r="C11" s="121">
        <v>2</v>
      </c>
      <c r="D11" s="123" t="s">
        <v>45</v>
      </c>
      <c r="E11" s="185"/>
      <c r="F11" s="121">
        <f t="shared" si="0"/>
        <v>135</v>
      </c>
      <c r="G11" s="121">
        <f t="shared" si="1"/>
        <v>135</v>
      </c>
      <c r="H11" s="123">
        <v>35</v>
      </c>
      <c r="I11" s="123">
        <v>90</v>
      </c>
      <c r="J11" s="123">
        <v>10</v>
      </c>
      <c r="K11" s="185"/>
    </row>
    <row r="12" spans="1:11" ht="15.75" customHeight="1">
      <c r="A12" s="121">
        <v>19120361</v>
      </c>
      <c r="B12" s="122" t="s">
        <v>66</v>
      </c>
      <c r="C12" s="121">
        <v>3</v>
      </c>
      <c r="D12" s="123" t="s">
        <v>65</v>
      </c>
      <c r="E12" s="197" t="s">
        <v>508</v>
      </c>
      <c r="F12" s="121">
        <f t="shared" si="0"/>
        <v>160</v>
      </c>
      <c r="G12" s="121">
        <f t="shared" si="1"/>
        <v>160</v>
      </c>
      <c r="H12" s="123">
        <v>40</v>
      </c>
      <c r="I12" s="123">
        <v>110</v>
      </c>
      <c r="J12" s="123">
        <v>10</v>
      </c>
      <c r="K12" s="190"/>
    </row>
    <row r="13" spans="1:11" ht="15.75" customHeight="1">
      <c r="A13" s="121">
        <v>19120421</v>
      </c>
      <c r="B13" s="122" t="s">
        <v>73</v>
      </c>
      <c r="C13" s="121">
        <v>3</v>
      </c>
      <c r="D13" s="123" t="s">
        <v>65</v>
      </c>
      <c r="E13" s="185"/>
      <c r="F13" s="121">
        <f t="shared" si="0"/>
        <v>160</v>
      </c>
      <c r="G13" s="121">
        <f t="shared" si="1"/>
        <v>160</v>
      </c>
      <c r="H13" s="123">
        <v>40</v>
      </c>
      <c r="I13" s="123">
        <v>110</v>
      </c>
      <c r="J13" s="123">
        <v>10</v>
      </c>
      <c r="K13" s="185"/>
    </row>
    <row r="14" spans="1:11" ht="15.75" customHeight="1">
      <c r="A14" s="121">
        <v>19120400</v>
      </c>
      <c r="B14" s="122" t="s">
        <v>77</v>
      </c>
      <c r="C14" s="121">
        <v>3</v>
      </c>
      <c r="D14" s="123" t="s">
        <v>65</v>
      </c>
      <c r="E14" s="185"/>
      <c r="F14" s="121">
        <f t="shared" si="0"/>
        <v>160</v>
      </c>
      <c r="G14" s="121">
        <f t="shared" si="1"/>
        <v>160</v>
      </c>
      <c r="H14" s="123">
        <v>40</v>
      </c>
      <c r="I14" s="123">
        <v>110</v>
      </c>
      <c r="J14" s="123">
        <v>10</v>
      </c>
      <c r="K14" s="185"/>
    </row>
    <row r="15" spans="1:11" ht="15.75" customHeight="1">
      <c r="A15" s="121">
        <v>19120311</v>
      </c>
      <c r="B15" s="122" t="s">
        <v>80</v>
      </c>
      <c r="C15" s="121">
        <v>3</v>
      </c>
      <c r="D15" s="123" t="s">
        <v>65</v>
      </c>
      <c r="E15" s="185"/>
      <c r="F15" s="121">
        <f t="shared" si="0"/>
        <v>160</v>
      </c>
      <c r="G15" s="121">
        <f t="shared" si="1"/>
        <v>160</v>
      </c>
      <c r="H15" s="123">
        <v>40</v>
      </c>
      <c r="I15" s="123">
        <v>110</v>
      </c>
      <c r="J15" s="123">
        <v>10</v>
      </c>
      <c r="K15" s="185"/>
    </row>
    <row r="16" spans="1:11" ht="15.75" customHeight="1">
      <c r="A16" s="121">
        <v>19120299</v>
      </c>
      <c r="B16" s="122" t="s">
        <v>83</v>
      </c>
      <c r="C16" s="121">
        <v>3</v>
      </c>
      <c r="D16" s="123" t="s">
        <v>65</v>
      </c>
      <c r="E16" s="185"/>
      <c r="F16" s="121">
        <f t="shared" si="0"/>
        <v>160</v>
      </c>
      <c r="G16" s="121">
        <f t="shared" si="1"/>
        <v>160</v>
      </c>
      <c r="H16" s="123">
        <v>40</v>
      </c>
      <c r="I16" s="123">
        <v>110</v>
      </c>
      <c r="J16" s="123">
        <v>10</v>
      </c>
      <c r="K16" s="185"/>
    </row>
    <row r="17" spans="1:11" ht="15.75" customHeight="1">
      <c r="A17" s="121">
        <v>19120649</v>
      </c>
      <c r="B17" s="122" t="s">
        <v>86</v>
      </c>
      <c r="C17" s="121">
        <v>4</v>
      </c>
      <c r="D17" s="121" t="s">
        <v>85</v>
      </c>
      <c r="E17" s="198" t="s">
        <v>508</v>
      </c>
      <c r="F17" s="121">
        <f t="shared" si="0"/>
        <v>100</v>
      </c>
      <c r="G17" s="121">
        <f t="shared" si="1"/>
        <v>100</v>
      </c>
      <c r="H17" s="121">
        <v>0</v>
      </c>
      <c r="I17" s="121">
        <v>90</v>
      </c>
      <c r="J17" s="121">
        <v>10</v>
      </c>
      <c r="K17" s="192"/>
    </row>
    <row r="18" spans="1:11" ht="15.75" customHeight="1">
      <c r="A18" s="121">
        <v>19120700</v>
      </c>
      <c r="B18" s="122" t="s">
        <v>93</v>
      </c>
      <c r="C18" s="121">
        <v>4</v>
      </c>
      <c r="D18" s="121" t="s">
        <v>85</v>
      </c>
      <c r="E18" s="185"/>
      <c r="F18" s="121">
        <f t="shared" si="0"/>
        <v>100</v>
      </c>
      <c r="G18" s="121">
        <f t="shared" si="1"/>
        <v>100</v>
      </c>
      <c r="H18" s="121">
        <v>0</v>
      </c>
      <c r="I18" s="121">
        <v>90</v>
      </c>
      <c r="J18" s="121">
        <v>10</v>
      </c>
      <c r="K18" s="185"/>
    </row>
    <row r="19" spans="1:11" ht="15.75" customHeight="1">
      <c r="A19" s="121">
        <v>19120712</v>
      </c>
      <c r="B19" s="122" t="s">
        <v>95</v>
      </c>
      <c r="C19" s="121">
        <v>4</v>
      </c>
      <c r="D19" s="121" t="s">
        <v>85</v>
      </c>
      <c r="E19" s="185"/>
      <c r="F19" s="121">
        <f t="shared" si="0"/>
        <v>100</v>
      </c>
      <c r="G19" s="121">
        <f t="shared" si="1"/>
        <v>100</v>
      </c>
      <c r="H19" s="121">
        <v>0</v>
      </c>
      <c r="I19" s="121">
        <v>90</v>
      </c>
      <c r="J19" s="121">
        <v>10</v>
      </c>
      <c r="K19" s="185"/>
    </row>
    <row r="20" spans="1:11" ht="15.75" customHeight="1">
      <c r="A20" s="121">
        <v>19120713</v>
      </c>
      <c r="B20" s="122" t="s">
        <v>97</v>
      </c>
      <c r="C20" s="121">
        <v>4</v>
      </c>
      <c r="D20" s="121" t="s">
        <v>85</v>
      </c>
      <c r="E20" s="185"/>
      <c r="F20" s="121">
        <f t="shared" si="0"/>
        <v>100</v>
      </c>
      <c r="G20" s="121">
        <f t="shared" si="1"/>
        <v>100</v>
      </c>
      <c r="H20" s="121">
        <v>0</v>
      </c>
      <c r="I20" s="121">
        <v>90</v>
      </c>
      <c r="J20" s="121">
        <v>10</v>
      </c>
      <c r="K20" s="185"/>
    </row>
    <row r="21" spans="1:11" ht="15.75" customHeight="1">
      <c r="A21" s="121">
        <v>19120720</v>
      </c>
      <c r="B21" s="122" t="s">
        <v>100</v>
      </c>
      <c r="C21" s="121">
        <v>4</v>
      </c>
      <c r="D21" s="121" t="s">
        <v>85</v>
      </c>
      <c r="E21" s="185"/>
      <c r="F21" s="121">
        <f t="shared" si="0"/>
        <v>100</v>
      </c>
      <c r="G21" s="121">
        <f t="shared" si="1"/>
        <v>100</v>
      </c>
      <c r="H21" s="121">
        <v>0</v>
      </c>
      <c r="I21" s="121">
        <v>90</v>
      </c>
      <c r="J21" s="121">
        <v>10</v>
      </c>
      <c r="K21" s="185"/>
    </row>
    <row r="22" spans="1:11" ht="15.75" customHeight="1">
      <c r="A22" s="138">
        <v>19120325</v>
      </c>
      <c r="B22" s="139" t="s">
        <v>103</v>
      </c>
      <c r="C22" s="138">
        <v>5</v>
      </c>
      <c r="D22" s="138" t="s">
        <v>102</v>
      </c>
      <c r="E22" s="199" t="s">
        <v>509</v>
      </c>
      <c r="F22" s="138">
        <f t="shared" si="0"/>
        <v>0</v>
      </c>
      <c r="G22" s="138">
        <f t="shared" si="1"/>
        <v>0</v>
      </c>
      <c r="H22" s="140"/>
      <c r="I22" s="140"/>
      <c r="J22" s="140"/>
      <c r="K22" s="202"/>
    </row>
    <row r="23" spans="1:11" ht="15.75" customHeight="1">
      <c r="A23" s="138">
        <v>19120458</v>
      </c>
      <c r="B23" s="139" t="s">
        <v>111</v>
      </c>
      <c r="C23" s="138">
        <v>5</v>
      </c>
      <c r="D23" s="138" t="s">
        <v>102</v>
      </c>
      <c r="E23" s="185"/>
      <c r="F23" s="138">
        <f t="shared" si="0"/>
        <v>0</v>
      </c>
      <c r="G23" s="138">
        <f t="shared" si="1"/>
        <v>0</v>
      </c>
      <c r="H23" s="140"/>
      <c r="I23" s="140"/>
      <c r="J23" s="140"/>
      <c r="K23" s="185"/>
    </row>
    <row r="24" spans="1:11" ht="15.75" customHeight="1">
      <c r="A24" s="138">
        <v>19120416</v>
      </c>
      <c r="B24" s="139" t="s">
        <v>115</v>
      </c>
      <c r="C24" s="138">
        <v>5</v>
      </c>
      <c r="D24" s="138" t="s">
        <v>102</v>
      </c>
      <c r="E24" s="185"/>
      <c r="F24" s="138">
        <f t="shared" si="0"/>
        <v>0</v>
      </c>
      <c r="G24" s="138">
        <f t="shared" si="1"/>
        <v>0</v>
      </c>
      <c r="H24" s="140"/>
      <c r="I24" s="140"/>
      <c r="J24" s="140"/>
      <c r="K24" s="185"/>
    </row>
    <row r="25" spans="1:11" ht="15.75" customHeight="1">
      <c r="A25" s="138">
        <v>19120328</v>
      </c>
      <c r="B25" s="139" t="s">
        <v>118</v>
      </c>
      <c r="C25" s="138">
        <v>5</v>
      </c>
      <c r="D25" s="138" t="s">
        <v>102</v>
      </c>
      <c r="E25" s="185"/>
      <c r="F25" s="138">
        <f t="shared" si="0"/>
        <v>0</v>
      </c>
      <c r="G25" s="138">
        <f t="shared" si="1"/>
        <v>0</v>
      </c>
      <c r="H25" s="140"/>
      <c r="I25" s="140"/>
      <c r="J25" s="140"/>
      <c r="K25" s="185"/>
    </row>
    <row r="26" spans="1:11" ht="15.75" customHeight="1">
      <c r="A26" s="138">
        <v>19120368</v>
      </c>
      <c r="B26" s="139" t="s">
        <v>121</v>
      </c>
      <c r="C26" s="138">
        <v>5</v>
      </c>
      <c r="D26" s="138" t="s">
        <v>102</v>
      </c>
      <c r="E26" s="185"/>
      <c r="F26" s="138">
        <f t="shared" si="0"/>
        <v>0</v>
      </c>
      <c r="G26" s="138">
        <f t="shared" si="1"/>
        <v>0</v>
      </c>
      <c r="H26" s="140"/>
      <c r="I26" s="140"/>
      <c r="J26" s="140"/>
      <c r="K26" s="185"/>
    </row>
    <row r="27" spans="1:11" ht="15.75" customHeight="1">
      <c r="A27" s="138">
        <v>19120652</v>
      </c>
      <c r="B27" s="139" t="s">
        <v>125</v>
      </c>
      <c r="C27" s="138">
        <v>6</v>
      </c>
      <c r="D27" s="138" t="s">
        <v>124</v>
      </c>
      <c r="E27" s="199" t="s">
        <v>509</v>
      </c>
      <c r="F27" s="138">
        <f t="shared" si="0"/>
        <v>0</v>
      </c>
      <c r="G27" s="138">
        <f t="shared" si="1"/>
        <v>0</v>
      </c>
      <c r="H27" s="138"/>
      <c r="I27" s="138"/>
      <c r="J27" s="140"/>
      <c r="K27" s="202"/>
    </row>
    <row r="28" spans="1:11" ht="15.75" customHeight="1">
      <c r="A28" s="138">
        <v>19120662</v>
      </c>
      <c r="B28" s="139" t="s">
        <v>132</v>
      </c>
      <c r="C28" s="138">
        <v>6</v>
      </c>
      <c r="D28" s="138" t="s">
        <v>124</v>
      </c>
      <c r="E28" s="185"/>
      <c r="F28" s="138">
        <f t="shared" si="0"/>
        <v>0</v>
      </c>
      <c r="G28" s="138">
        <f t="shared" si="1"/>
        <v>0</v>
      </c>
      <c r="H28" s="138"/>
      <c r="I28" s="138"/>
      <c r="J28" s="140"/>
      <c r="K28" s="185"/>
    </row>
    <row r="29" spans="1:11" ht="15.75" customHeight="1">
      <c r="A29" s="138">
        <v>19120694</v>
      </c>
      <c r="B29" s="139" t="s">
        <v>134</v>
      </c>
      <c r="C29" s="138">
        <v>6</v>
      </c>
      <c r="D29" s="138" t="s">
        <v>124</v>
      </c>
      <c r="E29" s="185"/>
      <c r="F29" s="138">
        <f t="shared" si="0"/>
        <v>0</v>
      </c>
      <c r="G29" s="138">
        <f t="shared" si="1"/>
        <v>0</v>
      </c>
      <c r="H29" s="138"/>
      <c r="I29" s="138"/>
      <c r="J29" s="140"/>
      <c r="K29" s="185"/>
    </row>
    <row r="30" spans="1:11" ht="15.75" customHeight="1">
      <c r="A30" s="138">
        <v>19120630</v>
      </c>
      <c r="B30" s="139" t="s">
        <v>136</v>
      </c>
      <c r="C30" s="138">
        <v>6</v>
      </c>
      <c r="D30" s="138" t="s">
        <v>124</v>
      </c>
      <c r="E30" s="185"/>
      <c r="F30" s="138">
        <f t="shared" si="0"/>
        <v>0</v>
      </c>
      <c r="G30" s="138">
        <f t="shared" si="1"/>
        <v>0</v>
      </c>
      <c r="H30" s="138"/>
      <c r="I30" s="138"/>
      <c r="J30" s="140"/>
      <c r="K30" s="185"/>
    </row>
    <row r="31" spans="1:11" ht="15.75" customHeight="1">
      <c r="A31" s="138">
        <v>19120695</v>
      </c>
      <c r="B31" s="139" t="s">
        <v>139</v>
      </c>
      <c r="C31" s="138">
        <v>6</v>
      </c>
      <c r="D31" s="138" t="s">
        <v>124</v>
      </c>
      <c r="E31" s="185"/>
      <c r="F31" s="138">
        <f t="shared" si="0"/>
        <v>0</v>
      </c>
      <c r="G31" s="138">
        <f t="shared" si="1"/>
        <v>0</v>
      </c>
      <c r="H31" s="138"/>
      <c r="I31" s="138"/>
      <c r="J31" s="140"/>
      <c r="K31" s="185"/>
    </row>
    <row r="32" spans="1:11" ht="15.75" customHeight="1">
      <c r="A32" s="138">
        <v>19120679</v>
      </c>
      <c r="B32" s="141" t="s">
        <v>142</v>
      </c>
      <c r="C32" s="138">
        <v>7</v>
      </c>
      <c r="D32" s="138" t="s">
        <v>141</v>
      </c>
      <c r="E32" s="199" t="s">
        <v>509</v>
      </c>
      <c r="F32" s="138">
        <f t="shared" si="0"/>
        <v>0</v>
      </c>
      <c r="G32" s="138">
        <f t="shared" si="1"/>
        <v>0</v>
      </c>
      <c r="H32" s="138"/>
      <c r="I32" s="138"/>
      <c r="J32" s="140"/>
      <c r="K32" s="202"/>
    </row>
    <row r="33" spans="1:11" ht="15.75" customHeight="1">
      <c r="A33" s="138">
        <v>19120693</v>
      </c>
      <c r="B33" s="139" t="s">
        <v>149</v>
      </c>
      <c r="C33" s="138">
        <v>7</v>
      </c>
      <c r="D33" s="138" t="s">
        <v>141</v>
      </c>
      <c r="E33" s="185"/>
      <c r="F33" s="138">
        <f t="shared" si="0"/>
        <v>0</v>
      </c>
      <c r="G33" s="138">
        <f t="shared" si="1"/>
        <v>0</v>
      </c>
      <c r="H33" s="138"/>
      <c r="I33" s="138"/>
      <c r="J33" s="140"/>
      <c r="K33" s="185"/>
    </row>
    <row r="34" spans="1:11" ht="15.75" customHeight="1">
      <c r="A34" s="138">
        <v>19120696</v>
      </c>
      <c r="B34" s="139" t="s">
        <v>152</v>
      </c>
      <c r="C34" s="138">
        <v>7</v>
      </c>
      <c r="D34" s="138" t="s">
        <v>141</v>
      </c>
      <c r="E34" s="185"/>
      <c r="F34" s="138">
        <f t="shared" si="0"/>
        <v>0</v>
      </c>
      <c r="G34" s="138">
        <f t="shared" si="1"/>
        <v>0</v>
      </c>
      <c r="H34" s="138"/>
      <c r="I34" s="138"/>
      <c r="J34" s="140"/>
      <c r="K34" s="185"/>
    </row>
    <row r="35" spans="1:11" ht="15.75" customHeight="1">
      <c r="A35" s="138">
        <v>19120631</v>
      </c>
      <c r="B35" s="139" t="s">
        <v>154</v>
      </c>
      <c r="C35" s="138">
        <v>7</v>
      </c>
      <c r="D35" s="138" t="s">
        <v>141</v>
      </c>
      <c r="E35" s="185"/>
      <c r="F35" s="138">
        <f t="shared" si="0"/>
        <v>0</v>
      </c>
      <c r="G35" s="138">
        <f t="shared" si="1"/>
        <v>0</v>
      </c>
      <c r="H35" s="138"/>
      <c r="I35" s="138"/>
      <c r="J35" s="140"/>
      <c r="K35" s="185"/>
    </row>
    <row r="36" spans="1:11" ht="15.75" customHeight="1">
      <c r="A36" s="138">
        <v>19120680</v>
      </c>
      <c r="B36" s="139" t="s">
        <v>157</v>
      </c>
      <c r="C36" s="138">
        <v>7</v>
      </c>
      <c r="D36" s="138" t="s">
        <v>141</v>
      </c>
      <c r="E36" s="185"/>
      <c r="F36" s="138">
        <f t="shared" si="0"/>
        <v>0</v>
      </c>
      <c r="G36" s="138">
        <f t="shared" si="1"/>
        <v>0</v>
      </c>
      <c r="H36" s="138"/>
      <c r="I36" s="138"/>
      <c r="J36" s="140"/>
      <c r="K36" s="185"/>
    </row>
    <row r="37" spans="1:11" ht="15.75" customHeight="1">
      <c r="A37" s="121">
        <v>18120520</v>
      </c>
      <c r="B37" s="122" t="s">
        <v>160</v>
      </c>
      <c r="C37" s="121">
        <v>8</v>
      </c>
      <c r="D37" s="121" t="s">
        <v>159</v>
      </c>
      <c r="E37" s="198" t="s">
        <v>508</v>
      </c>
      <c r="F37" s="121">
        <f t="shared" si="0"/>
        <v>145</v>
      </c>
      <c r="G37" s="121">
        <f t="shared" si="1"/>
        <v>145</v>
      </c>
      <c r="H37" s="121">
        <v>35</v>
      </c>
      <c r="I37" s="121">
        <v>100</v>
      </c>
      <c r="J37" s="121">
        <v>10</v>
      </c>
      <c r="K37" s="192"/>
    </row>
    <row r="38" spans="1:11" ht="15.75" customHeight="1">
      <c r="A38" s="121">
        <v>18120506</v>
      </c>
      <c r="B38" s="122" t="s">
        <v>167</v>
      </c>
      <c r="C38" s="121">
        <v>8</v>
      </c>
      <c r="D38" s="121" t="s">
        <v>159</v>
      </c>
      <c r="E38" s="185"/>
      <c r="F38" s="121">
        <f t="shared" si="0"/>
        <v>145</v>
      </c>
      <c r="G38" s="121">
        <f t="shared" si="1"/>
        <v>145</v>
      </c>
      <c r="H38" s="121">
        <v>35</v>
      </c>
      <c r="I38" s="121">
        <v>100</v>
      </c>
      <c r="J38" s="121">
        <v>10</v>
      </c>
      <c r="K38" s="185"/>
    </row>
    <row r="39" spans="1:11" ht="15.75" customHeight="1">
      <c r="A39" s="121">
        <v>19120470</v>
      </c>
      <c r="B39" s="122" t="s">
        <v>170</v>
      </c>
      <c r="C39" s="121">
        <v>8</v>
      </c>
      <c r="D39" s="121" t="s">
        <v>159</v>
      </c>
      <c r="E39" s="185"/>
      <c r="F39" s="121">
        <f t="shared" si="0"/>
        <v>145</v>
      </c>
      <c r="G39" s="121">
        <f t="shared" si="1"/>
        <v>145</v>
      </c>
      <c r="H39" s="121">
        <v>35</v>
      </c>
      <c r="I39" s="121">
        <v>100</v>
      </c>
      <c r="J39" s="121">
        <v>10</v>
      </c>
      <c r="K39" s="185"/>
    </row>
    <row r="40" spans="1:11" ht="15.75" customHeight="1">
      <c r="A40" s="121">
        <v>19120318</v>
      </c>
      <c r="B40" s="122" t="s">
        <v>173</v>
      </c>
      <c r="C40" s="121">
        <v>8</v>
      </c>
      <c r="D40" s="121" t="s">
        <v>159</v>
      </c>
      <c r="E40" s="185"/>
      <c r="F40" s="121">
        <f t="shared" si="0"/>
        <v>145</v>
      </c>
      <c r="G40" s="121">
        <f t="shared" si="1"/>
        <v>145</v>
      </c>
      <c r="H40" s="121">
        <v>35</v>
      </c>
      <c r="I40" s="121">
        <v>100</v>
      </c>
      <c r="J40" s="121">
        <v>10</v>
      </c>
      <c r="K40" s="185"/>
    </row>
    <row r="41" spans="1:11" ht="15.75" customHeight="1">
      <c r="A41" s="121">
        <v>19120402</v>
      </c>
      <c r="B41" s="122" t="s">
        <v>176</v>
      </c>
      <c r="C41" s="121">
        <v>8</v>
      </c>
      <c r="D41" s="121" t="s">
        <v>159</v>
      </c>
      <c r="E41" s="185"/>
      <c r="F41" s="121">
        <f t="shared" si="0"/>
        <v>145</v>
      </c>
      <c r="G41" s="121">
        <f t="shared" si="1"/>
        <v>145</v>
      </c>
      <c r="H41" s="121">
        <v>35</v>
      </c>
      <c r="I41" s="121">
        <v>100</v>
      </c>
      <c r="J41" s="121">
        <v>10</v>
      </c>
      <c r="K41" s="185"/>
    </row>
    <row r="42" spans="1:11" ht="15.75" customHeight="1">
      <c r="A42" s="142">
        <v>1712741</v>
      </c>
      <c r="B42" s="143" t="s">
        <v>180</v>
      </c>
      <c r="C42" s="142">
        <v>9</v>
      </c>
      <c r="D42" s="142" t="s">
        <v>179</v>
      </c>
      <c r="E42" s="200" t="s">
        <v>510</v>
      </c>
      <c r="F42" s="142">
        <f t="shared" si="0"/>
        <v>30</v>
      </c>
      <c r="G42" s="142">
        <f t="shared" si="1"/>
        <v>30</v>
      </c>
      <c r="H42" s="149">
        <v>30</v>
      </c>
      <c r="I42" s="142"/>
      <c r="J42" s="142"/>
      <c r="K42" s="203"/>
    </row>
    <row r="43" spans="1:11" ht="15.75" customHeight="1">
      <c r="A43" s="142">
        <v>18120478</v>
      </c>
      <c r="B43" s="143" t="s">
        <v>187</v>
      </c>
      <c r="C43" s="142">
        <v>9</v>
      </c>
      <c r="D43" s="142" t="s">
        <v>179</v>
      </c>
      <c r="E43" s="185"/>
      <c r="F43" s="142">
        <f t="shared" si="0"/>
        <v>130</v>
      </c>
      <c r="G43" s="142">
        <f t="shared" si="1"/>
        <v>130</v>
      </c>
      <c r="H43" s="149">
        <v>30</v>
      </c>
      <c r="I43" s="149">
        <v>90</v>
      </c>
      <c r="J43" s="149">
        <v>10</v>
      </c>
      <c r="K43" s="185"/>
    </row>
    <row r="44" spans="1:11" ht="15.75" customHeight="1">
      <c r="A44" s="142">
        <v>19120475</v>
      </c>
      <c r="B44" s="143" t="s">
        <v>190</v>
      </c>
      <c r="C44" s="142">
        <v>9</v>
      </c>
      <c r="D44" s="142" t="s">
        <v>179</v>
      </c>
      <c r="E44" s="185"/>
      <c r="F44" s="142">
        <f t="shared" si="0"/>
        <v>30</v>
      </c>
      <c r="G44" s="142">
        <f t="shared" si="1"/>
        <v>30</v>
      </c>
      <c r="H44" s="149">
        <v>30</v>
      </c>
      <c r="I44" s="142"/>
      <c r="J44" s="142"/>
      <c r="K44" s="185"/>
    </row>
    <row r="45" spans="1:11" ht="15.75" customHeight="1">
      <c r="A45" s="142">
        <v>19120545</v>
      </c>
      <c r="B45" s="143" t="s">
        <v>193</v>
      </c>
      <c r="C45" s="142">
        <v>9</v>
      </c>
      <c r="D45" s="142" t="s">
        <v>179</v>
      </c>
      <c r="E45" s="185"/>
      <c r="F45" s="142">
        <f t="shared" si="0"/>
        <v>30</v>
      </c>
      <c r="G45" s="142">
        <f t="shared" si="1"/>
        <v>30</v>
      </c>
      <c r="H45" s="149">
        <v>30</v>
      </c>
      <c r="I45" s="142"/>
      <c r="J45" s="142"/>
      <c r="K45" s="185"/>
    </row>
    <row r="46" spans="1:11" ht="15.75" customHeight="1">
      <c r="A46" s="142">
        <v>19120625</v>
      </c>
      <c r="B46" s="143" t="s">
        <v>196</v>
      </c>
      <c r="C46" s="142">
        <v>9</v>
      </c>
      <c r="D46" s="142" t="s">
        <v>179</v>
      </c>
      <c r="E46" s="185"/>
      <c r="F46" s="142">
        <f t="shared" si="0"/>
        <v>30</v>
      </c>
      <c r="G46" s="142">
        <f t="shared" si="1"/>
        <v>30</v>
      </c>
      <c r="H46" s="149">
        <v>30</v>
      </c>
      <c r="I46" s="142"/>
      <c r="J46" s="142"/>
      <c r="K46" s="185"/>
    </row>
    <row r="47" spans="1:11" ht="15.75" customHeight="1">
      <c r="A47" s="134">
        <v>19120563</v>
      </c>
      <c r="B47" s="135" t="s">
        <v>200</v>
      </c>
      <c r="C47" s="134">
        <v>10</v>
      </c>
      <c r="D47" s="134" t="s">
        <v>199</v>
      </c>
      <c r="E47" s="195" t="s">
        <v>507</v>
      </c>
      <c r="F47" s="134">
        <f t="shared" si="0"/>
        <v>140</v>
      </c>
      <c r="G47" s="134">
        <f t="shared" si="1"/>
        <v>140</v>
      </c>
      <c r="H47" s="134">
        <v>40</v>
      </c>
      <c r="I47" s="134">
        <v>90</v>
      </c>
      <c r="J47" s="134">
        <v>10</v>
      </c>
      <c r="K47" s="196"/>
    </row>
    <row r="48" spans="1:11" ht="15.75" customHeight="1">
      <c r="A48" s="134">
        <v>19120566</v>
      </c>
      <c r="B48" s="135" t="s">
        <v>207</v>
      </c>
      <c r="C48" s="134">
        <v>10</v>
      </c>
      <c r="D48" s="134" t="s">
        <v>199</v>
      </c>
      <c r="E48" s="185"/>
      <c r="F48" s="134">
        <f t="shared" si="0"/>
        <v>140</v>
      </c>
      <c r="G48" s="134">
        <f t="shared" si="1"/>
        <v>140</v>
      </c>
      <c r="H48" s="134">
        <v>40</v>
      </c>
      <c r="I48" s="134">
        <v>90</v>
      </c>
      <c r="J48" s="134">
        <v>10</v>
      </c>
      <c r="K48" s="185"/>
    </row>
    <row r="49" spans="1:11" ht="15.75" customHeight="1">
      <c r="A49" s="134">
        <v>19120581</v>
      </c>
      <c r="B49" s="135" t="s">
        <v>210</v>
      </c>
      <c r="C49" s="134">
        <v>10</v>
      </c>
      <c r="D49" s="134" t="s">
        <v>199</v>
      </c>
      <c r="E49" s="185"/>
      <c r="F49" s="134">
        <f t="shared" si="0"/>
        <v>140</v>
      </c>
      <c r="G49" s="134">
        <f t="shared" si="1"/>
        <v>140</v>
      </c>
      <c r="H49" s="134">
        <v>40</v>
      </c>
      <c r="I49" s="134">
        <v>90</v>
      </c>
      <c r="J49" s="134">
        <v>10</v>
      </c>
      <c r="K49" s="185"/>
    </row>
    <row r="50" spans="1:11" ht="15.75" customHeight="1">
      <c r="A50" s="134">
        <v>19120582</v>
      </c>
      <c r="B50" s="135" t="s">
        <v>213</v>
      </c>
      <c r="C50" s="134">
        <v>10</v>
      </c>
      <c r="D50" s="134" t="s">
        <v>199</v>
      </c>
      <c r="E50" s="185"/>
      <c r="F50" s="134">
        <f t="shared" si="0"/>
        <v>140</v>
      </c>
      <c r="G50" s="134">
        <f t="shared" si="1"/>
        <v>140</v>
      </c>
      <c r="H50" s="134">
        <v>40</v>
      </c>
      <c r="I50" s="134">
        <v>90</v>
      </c>
      <c r="J50" s="134">
        <v>10</v>
      </c>
      <c r="K50" s="185"/>
    </row>
    <row r="51" spans="1:11" ht="15.75" customHeight="1">
      <c r="A51" s="134">
        <v>18120237</v>
      </c>
      <c r="B51" s="135" t="s">
        <v>216</v>
      </c>
      <c r="C51" s="134">
        <v>10</v>
      </c>
      <c r="D51" s="134" t="s">
        <v>199</v>
      </c>
      <c r="E51" s="185"/>
      <c r="F51" s="134">
        <f t="shared" si="0"/>
        <v>140</v>
      </c>
      <c r="G51" s="134">
        <f t="shared" si="1"/>
        <v>140</v>
      </c>
      <c r="H51" s="134">
        <v>40</v>
      </c>
      <c r="I51" s="134">
        <v>90</v>
      </c>
      <c r="J51" s="134">
        <v>10</v>
      </c>
      <c r="K51" s="185"/>
    </row>
    <row r="52" spans="1:11" ht="15.75" customHeight="1">
      <c r="A52" s="142">
        <v>19120081</v>
      </c>
      <c r="B52" s="143" t="s">
        <v>220</v>
      </c>
      <c r="C52" s="142">
        <v>11</v>
      </c>
      <c r="D52" s="142" t="s">
        <v>219</v>
      </c>
      <c r="E52" s="200" t="s">
        <v>510</v>
      </c>
      <c r="F52" s="142">
        <f t="shared" si="0"/>
        <v>144</v>
      </c>
      <c r="G52" s="142">
        <f t="shared" si="1"/>
        <v>144</v>
      </c>
      <c r="H52" s="142">
        <v>34</v>
      </c>
      <c r="I52" s="149">
        <v>100</v>
      </c>
      <c r="J52" s="149">
        <v>10</v>
      </c>
      <c r="K52" s="203"/>
    </row>
    <row r="53" spans="1:11" ht="15.75" customHeight="1">
      <c r="A53" s="142">
        <v>19120062</v>
      </c>
      <c r="B53" s="143" t="s">
        <v>227</v>
      </c>
      <c r="C53" s="142">
        <v>11</v>
      </c>
      <c r="D53" s="142" t="s">
        <v>219</v>
      </c>
      <c r="E53" s="185"/>
      <c r="F53" s="142">
        <f t="shared" si="0"/>
        <v>144</v>
      </c>
      <c r="G53" s="142">
        <f t="shared" si="1"/>
        <v>144</v>
      </c>
      <c r="H53" s="142">
        <v>34</v>
      </c>
      <c r="I53" s="149">
        <v>100</v>
      </c>
      <c r="J53" s="149">
        <v>10</v>
      </c>
      <c r="K53" s="185"/>
    </row>
    <row r="54" spans="1:11" ht="15.75" customHeight="1">
      <c r="A54" s="142">
        <v>19120061</v>
      </c>
      <c r="B54" s="143" t="s">
        <v>230</v>
      </c>
      <c r="C54" s="142">
        <v>11</v>
      </c>
      <c r="D54" s="142" t="s">
        <v>219</v>
      </c>
      <c r="E54" s="185"/>
      <c r="F54" s="142">
        <f t="shared" si="0"/>
        <v>144</v>
      </c>
      <c r="G54" s="142">
        <f t="shared" si="1"/>
        <v>144</v>
      </c>
      <c r="H54" s="142">
        <v>34</v>
      </c>
      <c r="I54" s="149">
        <v>100</v>
      </c>
      <c r="J54" s="149">
        <v>10</v>
      </c>
      <c r="K54" s="185"/>
    </row>
    <row r="55" spans="1:11" ht="15.75" customHeight="1">
      <c r="A55" s="142">
        <v>19120125</v>
      </c>
      <c r="B55" s="143" t="s">
        <v>233</v>
      </c>
      <c r="C55" s="142">
        <v>11</v>
      </c>
      <c r="D55" s="142" t="s">
        <v>219</v>
      </c>
      <c r="E55" s="185"/>
      <c r="F55" s="142">
        <f t="shared" si="0"/>
        <v>144</v>
      </c>
      <c r="G55" s="142">
        <f t="shared" si="1"/>
        <v>144</v>
      </c>
      <c r="H55" s="142">
        <v>34</v>
      </c>
      <c r="I55" s="149">
        <v>100</v>
      </c>
      <c r="J55" s="149">
        <v>10</v>
      </c>
      <c r="K55" s="185"/>
    </row>
    <row r="56" spans="1:11" ht="15.75" customHeight="1">
      <c r="A56" s="142">
        <v>19120079</v>
      </c>
      <c r="B56" s="143" t="s">
        <v>236</v>
      </c>
      <c r="C56" s="142">
        <v>11</v>
      </c>
      <c r="D56" s="142" t="s">
        <v>219</v>
      </c>
      <c r="E56" s="185"/>
      <c r="F56" s="142">
        <f t="shared" si="0"/>
        <v>144</v>
      </c>
      <c r="G56" s="142">
        <f t="shared" si="1"/>
        <v>144</v>
      </c>
      <c r="H56" s="142">
        <v>34</v>
      </c>
      <c r="I56" s="149">
        <v>100</v>
      </c>
      <c r="J56" s="149">
        <v>10</v>
      </c>
      <c r="K56" s="185"/>
    </row>
    <row r="57" spans="1:11" ht="15.75" customHeight="1">
      <c r="A57" s="138">
        <v>19120729</v>
      </c>
      <c r="B57" s="139" t="s">
        <v>240</v>
      </c>
      <c r="C57" s="138">
        <v>12</v>
      </c>
      <c r="D57" s="138" t="s">
        <v>239</v>
      </c>
      <c r="E57" s="199" t="s">
        <v>509</v>
      </c>
      <c r="F57" s="138">
        <f t="shared" si="0"/>
        <v>0</v>
      </c>
      <c r="G57" s="138">
        <f t="shared" si="1"/>
        <v>0</v>
      </c>
      <c r="H57" s="138"/>
      <c r="I57" s="138"/>
      <c r="J57" s="138"/>
      <c r="K57" s="202"/>
    </row>
    <row r="58" spans="1:11" ht="15.75" customHeight="1">
      <c r="A58" s="138">
        <v>19120629</v>
      </c>
      <c r="B58" s="139" t="s">
        <v>247</v>
      </c>
      <c r="C58" s="138">
        <v>12</v>
      </c>
      <c r="D58" s="138" t="s">
        <v>239</v>
      </c>
      <c r="E58" s="185"/>
      <c r="F58" s="138">
        <f t="shared" si="0"/>
        <v>0</v>
      </c>
      <c r="G58" s="138">
        <f t="shared" si="1"/>
        <v>0</v>
      </c>
      <c r="H58" s="138"/>
      <c r="I58" s="138"/>
      <c r="J58" s="138"/>
      <c r="K58" s="185"/>
    </row>
    <row r="59" spans="1:11" ht="15.75" customHeight="1">
      <c r="A59" s="138">
        <v>19120624</v>
      </c>
      <c r="B59" s="139" t="s">
        <v>250</v>
      </c>
      <c r="C59" s="138">
        <v>12</v>
      </c>
      <c r="D59" s="138" t="s">
        <v>239</v>
      </c>
      <c r="E59" s="185"/>
      <c r="F59" s="138">
        <f t="shared" si="0"/>
        <v>0</v>
      </c>
      <c r="G59" s="138">
        <f t="shared" si="1"/>
        <v>0</v>
      </c>
      <c r="H59" s="138"/>
      <c r="I59" s="138"/>
      <c r="J59" s="138"/>
      <c r="K59" s="185"/>
    </row>
    <row r="60" spans="1:11" ht="15.75" customHeight="1">
      <c r="A60" s="138">
        <v>19120605</v>
      </c>
      <c r="B60" s="139" t="s">
        <v>252</v>
      </c>
      <c r="C60" s="138">
        <v>12</v>
      </c>
      <c r="D60" s="138" t="s">
        <v>239</v>
      </c>
      <c r="E60" s="185"/>
      <c r="F60" s="138">
        <f t="shared" si="0"/>
        <v>0</v>
      </c>
      <c r="G60" s="138">
        <f t="shared" si="1"/>
        <v>0</v>
      </c>
      <c r="H60" s="138"/>
      <c r="I60" s="138"/>
      <c r="J60" s="138"/>
      <c r="K60" s="185"/>
    </row>
    <row r="61" spans="1:11" ht="15.75" customHeight="1">
      <c r="A61" s="138">
        <v>19120644</v>
      </c>
      <c r="B61" s="139" t="s">
        <v>255</v>
      </c>
      <c r="C61" s="138">
        <v>12</v>
      </c>
      <c r="D61" s="138" t="s">
        <v>239</v>
      </c>
      <c r="E61" s="185"/>
      <c r="F61" s="138">
        <f t="shared" si="0"/>
        <v>0</v>
      </c>
      <c r="G61" s="138">
        <f t="shared" si="1"/>
        <v>0</v>
      </c>
      <c r="H61" s="138"/>
      <c r="I61" s="138"/>
      <c r="J61" s="138"/>
      <c r="K61" s="185"/>
    </row>
    <row r="62" spans="1:11" ht="15.75" customHeight="1">
      <c r="A62" s="138">
        <v>19120192</v>
      </c>
      <c r="B62" s="139" t="s">
        <v>258</v>
      </c>
      <c r="C62" s="138">
        <v>13</v>
      </c>
      <c r="D62" s="138" t="s">
        <v>257</v>
      </c>
      <c r="E62" s="199" t="s">
        <v>509</v>
      </c>
      <c r="F62" s="138">
        <f t="shared" si="0"/>
        <v>0</v>
      </c>
      <c r="G62" s="138">
        <f t="shared" si="1"/>
        <v>0</v>
      </c>
      <c r="H62" s="138"/>
      <c r="I62" s="138"/>
      <c r="J62" s="138"/>
      <c r="K62" s="202"/>
    </row>
    <row r="63" spans="1:11" ht="15.75" customHeight="1">
      <c r="A63" s="138">
        <v>19120464</v>
      </c>
      <c r="B63" s="139" t="s">
        <v>265</v>
      </c>
      <c r="C63" s="138">
        <v>13</v>
      </c>
      <c r="D63" s="138" t="s">
        <v>257</v>
      </c>
      <c r="E63" s="185"/>
      <c r="F63" s="138">
        <f t="shared" si="0"/>
        <v>0</v>
      </c>
      <c r="G63" s="138">
        <f t="shared" si="1"/>
        <v>0</v>
      </c>
      <c r="H63" s="138"/>
      <c r="I63" s="138"/>
      <c r="J63" s="138"/>
      <c r="K63" s="185"/>
    </row>
    <row r="64" spans="1:11" ht="15.75" customHeight="1">
      <c r="A64" s="138">
        <v>19120442</v>
      </c>
      <c r="B64" s="139" t="s">
        <v>268</v>
      </c>
      <c r="C64" s="138">
        <v>13</v>
      </c>
      <c r="D64" s="138" t="s">
        <v>257</v>
      </c>
      <c r="E64" s="185"/>
      <c r="F64" s="138">
        <f t="shared" si="0"/>
        <v>0</v>
      </c>
      <c r="G64" s="138">
        <f t="shared" si="1"/>
        <v>0</v>
      </c>
      <c r="H64" s="138"/>
      <c r="I64" s="138"/>
      <c r="J64" s="138"/>
      <c r="K64" s="185"/>
    </row>
    <row r="65" spans="1:11" ht="15.75" customHeight="1">
      <c r="A65" s="138">
        <v>19120465</v>
      </c>
      <c r="B65" s="139" t="s">
        <v>272</v>
      </c>
      <c r="C65" s="138">
        <v>13</v>
      </c>
      <c r="D65" s="138" t="s">
        <v>257</v>
      </c>
      <c r="E65" s="185"/>
      <c r="F65" s="138">
        <f t="shared" si="0"/>
        <v>0</v>
      </c>
      <c r="G65" s="138">
        <f t="shared" si="1"/>
        <v>0</v>
      </c>
      <c r="H65" s="138"/>
      <c r="I65" s="138"/>
      <c r="J65" s="138"/>
      <c r="K65" s="185"/>
    </row>
    <row r="66" spans="1:11" ht="15.75" customHeight="1">
      <c r="A66" s="138">
        <v>19120474</v>
      </c>
      <c r="B66" s="139" t="s">
        <v>275</v>
      </c>
      <c r="C66" s="138">
        <v>13</v>
      </c>
      <c r="D66" s="138" t="s">
        <v>257</v>
      </c>
      <c r="E66" s="185"/>
      <c r="F66" s="138">
        <f t="shared" si="0"/>
        <v>0</v>
      </c>
      <c r="G66" s="138">
        <f t="shared" si="1"/>
        <v>0</v>
      </c>
      <c r="H66" s="138"/>
      <c r="I66" s="138"/>
      <c r="J66" s="138"/>
      <c r="K66" s="185"/>
    </row>
    <row r="67" spans="1:11" ht="15.75" customHeight="1">
      <c r="A67" s="134">
        <v>19120549</v>
      </c>
      <c r="B67" s="135" t="s">
        <v>279</v>
      </c>
      <c r="C67" s="134">
        <v>14</v>
      </c>
      <c r="D67" s="134" t="s">
        <v>278</v>
      </c>
      <c r="E67" s="195" t="s">
        <v>507</v>
      </c>
      <c r="F67" s="134">
        <f t="shared" si="0"/>
        <v>120</v>
      </c>
      <c r="G67" s="134">
        <f t="shared" si="1"/>
        <v>120</v>
      </c>
      <c r="H67" s="134">
        <v>30</v>
      </c>
      <c r="I67" s="134">
        <v>80</v>
      </c>
      <c r="J67" s="134">
        <v>10</v>
      </c>
      <c r="K67" s="196"/>
    </row>
    <row r="68" spans="1:11" ht="15.75" customHeight="1">
      <c r="A68" s="134">
        <v>19120595</v>
      </c>
      <c r="B68" s="144" t="s">
        <v>286</v>
      </c>
      <c r="C68" s="134">
        <v>14</v>
      </c>
      <c r="D68" s="134" t="s">
        <v>278</v>
      </c>
      <c r="E68" s="185"/>
      <c r="F68" s="134">
        <f t="shared" si="0"/>
        <v>120</v>
      </c>
      <c r="G68" s="134">
        <f t="shared" si="1"/>
        <v>120</v>
      </c>
      <c r="H68" s="134">
        <v>30</v>
      </c>
      <c r="I68" s="134">
        <v>80</v>
      </c>
      <c r="J68" s="134">
        <v>10</v>
      </c>
      <c r="K68" s="185"/>
    </row>
    <row r="69" spans="1:11" ht="15.75" customHeight="1">
      <c r="A69" s="134">
        <v>1712292</v>
      </c>
      <c r="B69" s="135" t="s">
        <v>288</v>
      </c>
      <c r="C69" s="134">
        <v>14</v>
      </c>
      <c r="D69" s="134" t="s">
        <v>278</v>
      </c>
      <c r="E69" s="185"/>
      <c r="F69" s="134">
        <f t="shared" si="0"/>
        <v>120</v>
      </c>
      <c r="G69" s="134">
        <f t="shared" si="1"/>
        <v>120</v>
      </c>
      <c r="H69" s="134">
        <v>30</v>
      </c>
      <c r="I69" s="134">
        <v>80</v>
      </c>
      <c r="J69" s="134">
        <v>10</v>
      </c>
      <c r="K69" s="185"/>
    </row>
    <row r="70" spans="1:11" ht="15.75" customHeight="1">
      <c r="A70" s="134">
        <v>19120527</v>
      </c>
      <c r="B70" s="135" t="s">
        <v>220</v>
      </c>
      <c r="C70" s="134">
        <v>14</v>
      </c>
      <c r="D70" s="134" t="s">
        <v>278</v>
      </c>
      <c r="E70" s="185"/>
      <c r="F70" s="134">
        <f t="shared" si="0"/>
        <v>120</v>
      </c>
      <c r="G70" s="134">
        <f t="shared" si="1"/>
        <v>120</v>
      </c>
      <c r="H70" s="134">
        <v>30</v>
      </c>
      <c r="I70" s="134">
        <v>80</v>
      </c>
      <c r="J70" s="134">
        <v>10</v>
      </c>
      <c r="K70" s="185"/>
    </row>
    <row r="71" spans="1:11" ht="15.75" customHeight="1">
      <c r="A71" s="134">
        <v>1712605</v>
      </c>
      <c r="B71" s="135" t="s">
        <v>293</v>
      </c>
      <c r="C71" s="134">
        <v>14</v>
      </c>
      <c r="D71" s="134" t="s">
        <v>278</v>
      </c>
      <c r="E71" s="185"/>
      <c r="F71" s="134">
        <f t="shared" si="0"/>
        <v>120</v>
      </c>
      <c r="G71" s="134">
        <f t="shared" si="1"/>
        <v>120</v>
      </c>
      <c r="H71" s="134">
        <v>30</v>
      </c>
      <c r="I71" s="134">
        <v>80</v>
      </c>
      <c r="J71" s="134">
        <v>10</v>
      </c>
      <c r="K71" s="185"/>
    </row>
    <row r="72" spans="1:11" ht="15.75" customHeight="1">
      <c r="A72" s="121">
        <v>19120190</v>
      </c>
      <c r="B72" s="122" t="s">
        <v>297</v>
      </c>
      <c r="C72" s="121">
        <v>15</v>
      </c>
      <c r="D72" s="121" t="s">
        <v>296</v>
      </c>
      <c r="E72" s="198" t="s">
        <v>508</v>
      </c>
      <c r="F72" s="121">
        <f t="shared" si="0"/>
        <v>130</v>
      </c>
      <c r="G72" s="121">
        <f t="shared" si="1"/>
        <v>130</v>
      </c>
      <c r="H72" s="121">
        <v>30</v>
      </c>
      <c r="I72" s="121">
        <v>90</v>
      </c>
      <c r="J72" s="121">
        <v>10</v>
      </c>
      <c r="K72" s="192"/>
    </row>
    <row r="73" spans="1:11" ht="15.75" customHeight="1">
      <c r="A73" s="121">
        <v>19120540</v>
      </c>
      <c r="B73" s="122" t="s">
        <v>303</v>
      </c>
      <c r="C73" s="121">
        <v>15</v>
      </c>
      <c r="D73" s="121" t="s">
        <v>296</v>
      </c>
      <c r="E73" s="185"/>
      <c r="F73" s="121">
        <f t="shared" si="0"/>
        <v>130</v>
      </c>
      <c r="G73" s="121">
        <f t="shared" si="1"/>
        <v>130</v>
      </c>
      <c r="H73" s="121">
        <v>30</v>
      </c>
      <c r="I73" s="121">
        <v>90</v>
      </c>
      <c r="J73" s="121">
        <v>10</v>
      </c>
      <c r="K73" s="185"/>
    </row>
    <row r="74" spans="1:11" ht="15.75" customHeight="1">
      <c r="A74" s="121">
        <v>19120218</v>
      </c>
      <c r="B74" s="122" t="s">
        <v>305</v>
      </c>
      <c r="C74" s="121">
        <v>15</v>
      </c>
      <c r="D74" s="121" t="s">
        <v>296</v>
      </c>
      <c r="E74" s="185"/>
      <c r="F74" s="121">
        <f t="shared" si="0"/>
        <v>130</v>
      </c>
      <c r="G74" s="121">
        <f t="shared" si="1"/>
        <v>130</v>
      </c>
      <c r="H74" s="121">
        <v>30</v>
      </c>
      <c r="I74" s="121">
        <v>90</v>
      </c>
      <c r="J74" s="121">
        <v>10</v>
      </c>
      <c r="K74" s="185"/>
    </row>
    <row r="75" spans="1:11" ht="15.75" customHeight="1">
      <c r="A75" s="121">
        <v>19120189</v>
      </c>
      <c r="B75" s="122" t="s">
        <v>307</v>
      </c>
      <c r="C75" s="121">
        <v>15</v>
      </c>
      <c r="D75" s="121" t="s">
        <v>296</v>
      </c>
      <c r="E75" s="185"/>
      <c r="F75" s="121">
        <f t="shared" si="0"/>
        <v>130</v>
      </c>
      <c r="G75" s="121">
        <f t="shared" si="1"/>
        <v>130</v>
      </c>
      <c r="H75" s="121">
        <v>30</v>
      </c>
      <c r="I75" s="121">
        <v>90</v>
      </c>
      <c r="J75" s="121">
        <v>10</v>
      </c>
      <c r="K75" s="185"/>
    </row>
    <row r="76" spans="1:11" ht="15.75" customHeight="1">
      <c r="A76" s="121">
        <v>19120593</v>
      </c>
      <c r="B76" s="122" t="s">
        <v>310</v>
      </c>
      <c r="C76" s="121">
        <v>15</v>
      </c>
      <c r="D76" s="121" t="s">
        <v>296</v>
      </c>
      <c r="E76" s="185"/>
      <c r="F76" s="121">
        <f t="shared" si="0"/>
        <v>130</v>
      </c>
      <c r="G76" s="121">
        <f t="shared" si="1"/>
        <v>130</v>
      </c>
      <c r="H76" s="121">
        <v>30</v>
      </c>
      <c r="I76" s="121">
        <v>90</v>
      </c>
      <c r="J76" s="121">
        <v>10</v>
      </c>
      <c r="K76" s="185"/>
    </row>
    <row r="77" spans="1:11" ht="15.75" customHeight="1">
      <c r="A77" s="142">
        <v>19120426</v>
      </c>
      <c r="B77" s="143" t="s">
        <v>314</v>
      </c>
      <c r="C77" s="142">
        <v>16</v>
      </c>
      <c r="D77" s="142" t="s">
        <v>313</v>
      </c>
      <c r="E77" s="200" t="s">
        <v>510</v>
      </c>
      <c r="F77" s="142">
        <f t="shared" si="0"/>
        <v>144</v>
      </c>
      <c r="G77" s="142">
        <f t="shared" si="1"/>
        <v>144</v>
      </c>
      <c r="H77" s="142">
        <v>34</v>
      </c>
      <c r="I77" s="149">
        <v>100</v>
      </c>
      <c r="J77" s="149">
        <v>10</v>
      </c>
      <c r="K77" s="203"/>
    </row>
    <row r="78" spans="1:11" ht="15.75" customHeight="1">
      <c r="A78" s="142">
        <v>19120302</v>
      </c>
      <c r="B78" s="143" t="s">
        <v>321</v>
      </c>
      <c r="C78" s="142">
        <v>16</v>
      </c>
      <c r="D78" s="142" t="s">
        <v>313</v>
      </c>
      <c r="E78" s="185"/>
      <c r="F78" s="142">
        <f t="shared" si="0"/>
        <v>144</v>
      </c>
      <c r="G78" s="142">
        <f t="shared" si="1"/>
        <v>144</v>
      </c>
      <c r="H78" s="142">
        <v>34</v>
      </c>
      <c r="I78" s="149">
        <v>100</v>
      </c>
      <c r="J78" s="149">
        <v>10</v>
      </c>
      <c r="K78" s="185"/>
    </row>
    <row r="79" spans="1:11" ht="15.75" customHeight="1">
      <c r="A79" s="142">
        <v>19120383</v>
      </c>
      <c r="B79" s="143" t="s">
        <v>324</v>
      </c>
      <c r="C79" s="142">
        <v>16</v>
      </c>
      <c r="D79" s="142" t="s">
        <v>313</v>
      </c>
      <c r="E79" s="185"/>
      <c r="F79" s="142">
        <f t="shared" si="0"/>
        <v>144</v>
      </c>
      <c r="G79" s="142">
        <f t="shared" si="1"/>
        <v>144</v>
      </c>
      <c r="H79" s="142">
        <v>34</v>
      </c>
      <c r="I79" s="149">
        <v>100</v>
      </c>
      <c r="J79" s="149">
        <v>10</v>
      </c>
      <c r="K79" s="185"/>
    </row>
    <row r="80" spans="1:11" ht="15.75" customHeight="1">
      <c r="A80" s="142">
        <v>19120492</v>
      </c>
      <c r="B80" s="143" t="s">
        <v>327</v>
      </c>
      <c r="C80" s="142">
        <v>16</v>
      </c>
      <c r="D80" s="142" t="s">
        <v>313</v>
      </c>
      <c r="E80" s="185"/>
      <c r="F80" s="142">
        <f t="shared" si="0"/>
        <v>144</v>
      </c>
      <c r="G80" s="142">
        <f t="shared" si="1"/>
        <v>144</v>
      </c>
      <c r="H80" s="142">
        <v>34</v>
      </c>
      <c r="I80" s="149">
        <v>100</v>
      </c>
      <c r="J80" s="149">
        <v>10</v>
      </c>
      <c r="K80" s="185"/>
    </row>
    <row r="81" spans="1:11" ht="15.75" customHeight="1">
      <c r="A81" s="142">
        <v>19120496</v>
      </c>
      <c r="B81" s="143" t="s">
        <v>330</v>
      </c>
      <c r="C81" s="142">
        <v>16</v>
      </c>
      <c r="D81" s="142" t="s">
        <v>313</v>
      </c>
      <c r="E81" s="185"/>
      <c r="F81" s="142">
        <f t="shared" si="0"/>
        <v>144</v>
      </c>
      <c r="G81" s="142">
        <f t="shared" si="1"/>
        <v>144</v>
      </c>
      <c r="H81" s="142">
        <v>34</v>
      </c>
      <c r="I81" s="149">
        <v>100</v>
      </c>
      <c r="J81" s="149">
        <v>10</v>
      </c>
      <c r="K81" s="185"/>
    </row>
    <row r="82" spans="1:11" ht="15.75" customHeight="1">
      <c r="A82" s="121">
        <v>19120620</v>
      </c>
      <c r="B82" s="122" t="s">
        <v>334</v>
      </c>
      <c r="C82" s="121">
        <v>17</v>
      </c>
      <c r="D82" s="121" t="s">
        <v>333</v>
      </c>
      <c r="E82" s="198" t="s">
        <v>508</v>
      </c>
      <c r="F82" s="121">
        <f t="shared" si="0"/>
        <v>145</v>
      </c>
      <c r="G82" s="121">
        <f t="shared" si="1"/>
        <v>145</v>
      </c>
      <c r="H82" s="121">
        <v>35</v>
      </c>
      <c r="I82" s="121">
        <v>100</v>
      </c>
      <c r="J82" s="121">
        <v>10</v>
      </c>
      <c r="K82" s="192"/>
    </row>
    <row r="83" spans="1:11" ht="15.75" customHeight="1">
      <c r="A83" s="121">
        <v>19120668</v>
      </c>
      <c r="B83" s="122" t="s">
        <v>340</v>
      </c>
      <c r="C83" s="121">
        <v>17</v>
      </c>
      <c r="D83" s="121" t="s">
        <v>333</v>
      </c>
      <c r="E83" s="185"/>
      <c r="F83" s="121">
        <f t="shared" si="0"/>
        <v>145</v>
      </c>
      <c r="G83" s="121">
        <f t="shared" si="1"/>
        <v>145</v>
      </c>
      <c r="H83" s="121">
        <v>35</v>
      </c>
      <c r="I83" s="121">
        <v>100</v>
      </c>
      <c r="J83" s="121">
        <v>10</v>
      </c>
      <c r="K83" s="185"/>
    </row>
    <row r="84" spans="1:11" ht="15.75" customHeight="1">
      <c r="A84" s="121">
        <v>19120628</v>
      </c>
      <c r="B84" s="122" t="s">
        <v>343</v>
      </c>
      <c r="C84" s="121">
        <v>17</v>
      </c>
      <c r="D84" s="121" t="s">
        <v>333</v>
      </c>
      <c r="E84" s="185"/>
      <c r="F84" s="121">
        <f t="shared" si="0"/>
        <v>145</v>
      </c>
      <c r="G84" s="121">
        <f t="shared" si="1"/>
        <v>145</v>
      </c>
      <c r="H84" s="121">
        <v>35</v>
      </c>
      <c r="I84" s="121">
        <v>100</v>
      </c>
      <c r="J84" s="121">
        <v>10</v>
      </c>
      <c r="K84" s="185"/>
    </row>
    <row r="85" spans="1:11" ht="15.75" customHeight="1">
      <c r="A85" s="121">
        <v>19120443</v>
      </c>
      <c r="B85" s="122" t="s">
        <v>346</v>
      </c>
      <c r="C85" s="121">
        <v>17</v>
      </c>
      <c r="D85" s="121" t="s">
        <v>333</v>
      </c>
      <c r="E85" s="185"/>
      <c r="F85" s="121">
        <f t="shared" si="0"/>
        <v>145</v>
      </c>
      <c r="G85" s="121">
        <f t="shared" si="1"/>
        <v>145</v>
      </c>
      <c r="H85" s="121">
        <v>35</v>
      </c>
      <c r="I85" s="121">
        <v>100</v>
      </c>
      <c r="J85" s="121">
        <v>10</v>
      </c>
      <c r="K85" s="185"/>
    </row>
    <row r="86" spans="1:11" ht="15.75" customHeight="1">
      <c r="A86" s="121">
        <v>19120650</v>
      </c>
      <c r="B86" s="122" t="s">
        <v>349</v>
      </c>
      <c r="C86" s="121">
        <v>17</v>
      </c>
      <c r="D86" s="121" t="s">
        <v>333</v>
      </c>
      <c r="E86" s="185"/>
      <c r="F86" s="121">
        <f t="shared" si="0"/>
        <v>145</v>
      </c>
      <c r="G86" s="121">
        <f t="shared" si="1"/>
        <v>145</v>
      </c>
      <c r="H86" s="121">
        <v>35</v>
      </c>
      <c r="I86" s="121">
        <v>100</v>
      </c>
      <c r="J86" s="121">
        <v>10</v>
      </c>
      <c r="K86" s="185"/>
    </row>
    <row r="87" spans="1:11" ht="15.75" customHeight="1">
      <c r="A87" s="138">
        <v>18120514</v>
      </c>
      <c r="B87" s="139" t="s">
        <v>353</v>
      </c>
      <c r="C87" s="138">
        <v>18</v>
      </c>
      <c r="D87" s="138" t="s">
        <v>352</v>
      </c>
      <c r="E87" s="199" t="s">
        <v>509</v>
      </c>
      <c r="F87" s="138">
        <f t="shared" si="0"/>
        <v>0</v>
      </c>
      <c r="G87" s="138">
        <f t="shared" si="1"/>
        <v>0</v>
      </c>
      <c r="H87" s="138"/>
      <c r="I87" s="138"/>
      <c r="J87" s="138"/>
      <c r="K87" s="202"/>
    </row>
    <row r="88" spans="1:11" ht="15.75" customHeight="1">
      <c r="A88" s="138">
        <v>18120139</v>
      </c>
      <c r="B88" s="139" t="s">
        <v>360</v>
      </c>
      <c r="C88" s="138">
        <v>18</v>
      </c>
      <c r="D88" s="138" t="s">
        <v>352</v>
      </c>
      <c r="E88" s="185"/>
      <c r="F88" s="138">
        <f t="shared" si="0"/>
        <v>0</v>
      </c>
      <c r="G88" s="138">
        <f t="shared" si="1"/>
        <v>0</v>
      </c>
      <c r="H88" s="138"/>
      <c r="I88" s="138"/>
      <c r="J88" s="138"/>
      <c r="K88" s="185"/>
    </row>
    <row r="89" spans="1:11" ht="15.75" customHeight="1">
      <c r="A89" s="138">
        <v>1712603</v>
      </c>
      <c r="B89" s="139" t="s">
        <v>363</v>
      </c>
      <c r="C89" s="138">
        <v>18</v>
      </c>
      <c r="D89" s="138" t="s">
        <v>352</v>
      </c>
      <c r="E89" s="185"/>
      <c r="F89" s="138">
        <f t="shared" si="0"/>
        <v>0</v>
      </c>
      <c r="G89" s="138">
        <f t="shared" si="1"/>
        <v>0</v>
      </c>
      <c r="H89" s="138"/>
      <c r="I89" s="138"/>
      <c r="J89" s="138"/>
      <c r="K89" s="185"/>
    </row>
    <row r="90" spans="1:11" ht="15.75" customHeight="1">
      <c r="A90" s="138">
        <v>19120452</v>
      </c>
      <c r="B90" s="139" t="s">
        <v>365</v>
      </c>
      <c r="C90" s="138">
        <v>18</v>
      </c>
      <c r="D90" s="138" t="s">
        <v>352</v>
      </c>
      <c r="E90" s="185"/>
      <c r="F90" s="138">
        <f t="shared" si="0"/>
        <v>0</v>
      </c>
      <c r="G90" s="138">
        <f t="shared" si="1"/>
        <v>0</v>
      </c>
      <c r="H90" s="138"/>
      <c r="I90" s="138"/>
      <c r="J90" s="138"/>
      <c r="K90" s="185"/>
    </row>
    <row r="91" spans="1:11" ht="15.75" customHeight="1">
      <c r="A91" s="138">
        <v>18120525</v>
      </c>
      <c r="B91" s="139" t="s">
        <v>369</v>
      </c>
      <c r="C91" s="138">
        <v>18</v>
      </c>
      <c r="D91" s="138" t="s">
        <v>352</v>
      </c>
      <c r="E91" s="185"/>
      <c r="F91" s="138">
        <f t="shared" si="0"/>
        <v>0</v>
      </c>
      <c r="G91" s="138">
        <f t="shared" si="1"/>
        <v>0</v>
      </c>
      <c r="H91" s="138"/>
      <c r="I91" s="138"/>
      <c r="J91" s="138"/>
      <c r="K91" s="185"/>
    </row>
    <row r="92" spans="1:11" ht="15.75" customHeight="1">
      <c r="A92" s="130">
        <v>19120721</v>
      </c>
      <c r="B92" s="125" t="s">
        <v>373</v>
      </c>
      <c r="C92" s="121">
        <v>19</v>
      </c>
      <c r="D92" s="121" t="s">
        <v>372</v>
      </c>
      <c r="E92" s="198" t="s">
        <v>508</v>
      </c>
      <c r="F92" s="121">
        <f t="shared" si="0"/>
        <v>155</v>
      </c>
      <c r="G92" s="121">
        <f t="shared" si="1"/>
        <v>155</v>
      </c>
      <c r="H92" s="121">
        <v>35</v>
      </c>
      <c r="I92" s="121">
        <v>110</v>
      </c>
      <c r="J92" s="121">
        <v>10</v>
      </c>
      <c r="K92" s="192"/>
    </row>
    <row r="93" spans="1:11" ht="15.75" customHeight="1">
      <c r="A93" s="121">
        <v>19120728</v>
      </c>
      <c r="B93" s="122" t="s">
        <v>380</v>
      </c>
      <c r="C93" s="121">
        <v>19</v>
      </c>
      <c r="D93" s="121" t="s">
        <v>372</v>
      </c>
      <c r="E93" s="185"/>
      <c r="F93" s="121">
        <f t="shared" si="0"/>
        <v>155</v>
      </c>
      <c r="G93" s="121">
        <f t="shared" si="1"/>
        <v>155</v>
      </c>
      <c r="H93" s="121">
        <v>35</v>
      </c>
      <c r="I93" s="121">
        <v>110</v>
      </c>
      <c r="J93" s="121">
        <v>10</v>
      </c>
      <c r="K93" s="185"/>
    </row>
    <row r="94" spans="1:11" ht="15.75" customHeight="1">
      <c r="A94" s="121">
        <v>19120731</v>
      </c>
      <c r="B94" s="122" t="s">
        <v>383</v>
      </c>
      <c r="C94" s="121">
        <v>19</v>
      </c>
      <c r="D94" s="121" t="s">
        <v>372</v>
      </c>
      <c r="E94" s="185"/>
      <c r="F94" s="121">
        <f t="shared" si="0"/>
        <v>155</v>
      </c>
      <c r="G94" s="121">
        <f t="shared" si="1"/>
        <v>155</v>
      </c>
      <c r="H94" s="121">
        <v>35</v>
      </c>
      <c r="I94" s="121">
        <v>110</v>
      </c>
      <c r="J94" s="121">
        <v>10</v>
      </c>
      <c r="K94" s="185"/>
    </row>
    <row r="95" spans="1:11" ht="15.75" customHeight="1">
      <c r="A95" s="121">
        <v>19120678</v>
      </c>
      <c r="B95" s="122" t="s">
        <v>386</v>
      </c>
      <c r="C95" s="121">
        <v>19</v>
      </c>
      <c r="D95" s="121" t="s">
        <v>372</v>
      </c>
      <c r="E95" s="185"/>
      <c r="F95" s="121">
        <f t="shared" si="0"/>
        <v>155</v>
      </c>
      <c r="G95" s="121">
        <f t="shared" si="1"/>
        <v>155</v>
      </c>
      <c r="H95" s="121">
        <v>35</v>
      </c>
      <c r="I95" s="121">
        <v>110</v>
      </c>
      <c r="J95" s="121">
        <v>10</v>
      </c>
      <c r="K95" s="185"/>
    </row>
    <row r="96" spans="1:11" ht="15.75" customHeight="1">
      <c r="A96" s="121">
        <v>19120699</v>
      </c>
      <c r="B96" s="122" t="s">
        <v>389</v>
      </c>
      <c r="C96" s="121">
        <v>19</v>
      </c>
      <c r="D96" s="121" t="s">
        <v>372</v>
      </c>
      <c r="E96" s="185"/>
      <c r="F96" s="121">
        <f t="shared" si="0"/>
        <v>155</v>
      </c>
      <c r="G96" s="121">
        <f t="shared" si="1"/>
        <v>155</v>
      </c>
      <c r="H96" s="121">
        <v>35</v>
      </c>
      <c r="I96" s="121">
        <v>110</v>
      </c>
      <c r="J96" s="121">
        <v>10</v>
      </c>
      <c r="K96" s="185"/>
    </row>
    <row r="97" spans="1:11" ht="15.75" customHeight="1">
      <c r="A97" s="142">
        <v>19120272</v>
      </c>
      <c r="B97" s="143" t="s">
        <v>394</v>
      </c>
      <c r="C97" s="142">
        <v>20</v>
      </c>
      <c r="D97" s="142" t="s">
        <v>392</v>
      </c>
      <c r="E97" s="200" t="s">
        <v>510</v>
      </c>
      <c r="F97" s="142">
        <f t="shared" si="0"/>
        <v>140</v>
      </c>
      <c r="G97" s="142">
        <f t="shared" si="1"/>
        <v>140</v>
      </c>
      <c r="H97" s="142">
        <v>30</v>
      </c>
      <c r="I97" s="149">
        <v>100</v>
      </c>
      <c r="J97" s="149">
        <v>10</v>
      </c>
      <c r="K97" s="203"/>
    </row>
    <row r="98" spans="1:11" ht="15.75" customHeight="1">
      <c r="A98" s="142">
        <v>19120260</v>
      </c>
      <c r="B98" s="143" t="s">
        <v>398</v>
      </c>
      <c r="C98" s="142">
        <v>20</v>
      </c>
      <c r="D98" s="142" t="s">
        <v>392</v>
      </c>
      <c r="E98" s="185"/>
      <c r="F98" s="142">
        <f t="shared" si="0"/>
        <v>140</v>
      </c>
      <c r="G98" s="142">
        <f t="shared" si="1"/>
        <v>140</v>
      </c>
      <c r="H98" s="142">
        <v>30</v>
      </c>
      <c r="I98" s="149">
        <v>100</v>
      </c>
      <c r="J98" s="149">
        <v>10</v>
      </c>
      <c r="K98" s="185"/>
    </row>
    <row r="99" spans="1:11" ht="15.75" customHeight="1">
      <c r="A99" s="142">
        <v>19120175</v>
      </c>
      <c r="B99" s="143" t="s">
        <v>400</v>
      </c>
      <c r="C99" s="142">
        <v>20</v>
      </c>
      <c r="D99" s="142" t="s">
        <v>392</v>
      </c>
      <c r="E99" s="185"/>
      <c r="F99" s="142">
        <f t="shared" si="0"/>
        <v>130</v>
      </c>
      <c r="G99" s="142">
        <f t="shared" si="1"/>
        <v>130</v>
      </c>
      <c r="H99" s="142">
        <v>30</v>
      </c>
      <c r="I99" s="149">
        <v>90</v>
      </c>
      <c r="J99" s="149">
        <v>10</v>
      </c>
      <c r="K99" s="185"/>
    </row>
    <row r="100" spans="1:11" ht="15.75" customHeight="1">
      <c r="A100" s="142">
        <v>19120152</v>
      </c>
      <c r="B100" s="143" t="s">
        <v>403</v>
      </c>
      <c r="C100" s="142">
        <v>20</v>
      </c>
      <c r="D100" s="142" t="s">
        <v>392</v>
      </c>
      <c r="E100" s="185"/>
      <c r="F100" s="142">
        <f t="shared" si="0"/>
        <v>110</v>
      </c>
      <c r="G100" s="142">
        <f t="shared" si="1"/>
        <v>110</v>
      </c>
      <c r="H100" s="142">
        <v>30</v>
      </c>
      <c r="I100" s="149">
        <v>70</v>
      </c>
      <c r="J100" s="149">
        <v>10</v>
      </c>
      <c r="K100" s="185"/>
    </row>
    <row r="101" spans="1:11" ht="15.75" customHeight="1">
      <c r="A101" s="142"/>
      <c r="B101" s="143"/>
      <c r="C101" s="149"/>
      <c r="D101" s="149"/>
      <c r="E101" s="185"/>
      <c r="F101" s="142">
        <f t="shared" si="0"/>
        <v>0</v>
      </c>
      <c r="G101" s="149"/>
      <c r="H101" s="149"/>
      <c r="I101" s="142"/>
      <c r="J101" s="142"/>
      <c r="K101" s="185"/>
    </row>
    <row r="102" spans="1:11" ht="15.75" customHeight="1">
      <c r="A102" s="138">
        <v>19120201</v>
      </c>
      <c r="B102" s="139" t="s">
        <v>407</v>
      </c>
      <c r="C102" s="138">
        <v>21</v>
      </c>
      <c r="D102" s="138" t="s">
        <v>406</v>
      </c>
      <c r="E102" s="199" t="s">
        <v>509</v>
      </c>
      <c r="F102" s="138">
        <f t="shared" si="0"/>
        <v>0</v>
      </c>
      <c r="G102" s="138">
        <f t="shared" ref="G102:G121" si="2">SUM(H102:J102)</f>
        <v>0</v>
      </c>
      <c r="H102" s="138"/>
      <c r="I102" s="138"/>
      <c r="J102" s="138"/>
      <c r="K102" s="202"/>
    </row>
    <row r="103" spans="1:11" ht="15.75" customHeight="1">
      <c r="A103" s="138">
        <v>19120250</v>
      </c>
      <c r="B103" s="139" t="s">
        <v>414</v>
      </c>
      <c r="C103" s="138">
        <v>21</v>
      </c>
      <c r="D103" s="138" t="s">
        <v>406</v>
      </c>
      <c r="E103" s="185"/>
      <c r="F103" s="138">
        <f t="shared" si="0"/>
        <v>0</v>
      </c>
      <c r="G103" s="138">
        <f t="shared" si="2"/>
        <v>0</v>
      </c>
      <c r="H103" s="138"/>
      <c r="I103" s="138"/>
      <c r="J103" s="138"/>
      <c r="K103" s="185"/>
    </row>
    <row r="104" spans="1:11" ht="15.75" customHeight="1">
      <c r="A104" s="138">
        <v>19120490</v>
      </c>
      <c r="B104" s="139" t="s">
        <v>417</v>
      </c>
      <c r="C104" s="138">
        <v>21</v>
      </c>
      <c r="D104" s="138" t="s">
        <v>406</v>
      </c>
      <c r="E104" s="185"/>
      <c r="F104" s="138">
        <f t="shared" si="0"/>
        <v>0</v>
      </c>
      <c r="G104" s="138">
        <f t="shared" si="2"/>
        <v>0</v>
      </c>
      <c r="H104" s="138"/>
      <c r="I104" s="138"/>
      <c r="J104" s="138"/>
      <c r="K104" s="185"/>
    </row>
    <row r="105" spans="1:11" ht="15.75" customHeight="1">
      <c r="A105" s="138">
        <v>19120493</v>
      </c>
      <c r="B105" s="139" t="s">
        <v>420</v>
      </c>
      <c r="C105" s="138">
        <v>21</v>
      </c>
      <c r="D105" s="138" t="s">
        <v>406</v>
      </c>
      <c r="E105" s="185"/>
      <c r="F105" s="138">
        <f t="shared" si="0"/>
        <v>0</v>
      </c>
      <c r="G105" s="138">
        <f t="shared" si="2"/>
        <v>0</v>
      </c>
      <c r="H105" s="138"/>
      <c r="I105" s="138"/>
      <c r="J105" s="138"/>
      <c r="K105" s="185"/>
    </row>
    <row r="106" spans="1:11" ht="15.75" customHeight="1">
      <c r="A106" s="138">
        <v>19120497</v>
      </c>
      <c r="B106" s="139" t="s">
        <v>423</v>
      </c>
      <c r="C106" s="138">
        <v>21</v>
      </c>
      <c r="D106" s="138" t="s">
        <v>406</v>
      </c>
      <c r="E106" s="185"/>
      <c r="F106" s="138">
        <f t="shared" si="0"/>
        <v>0</v>
      </c>
      <c r="G106" s="138">
        <f t="shared" si="2"/>
        <v>0</v>
      </c>
      <c r="H106" s="138"/>
      <c r="I106" s="138"/>
      <c r="J106" s="138"/>
      <c r="K106" s="185"/>
    </row>
    <row r="107" spans="1:11" ht="15.75" customHeight="1">
      <c r="A107" s="145">
        <v>18120419</v>
      </c>
      <c r="B107" s="144" t="s">
        <v>426</v>
      </c>
      <c r="C107" s="134">
        <v>22</v>
      </c>
      <c r="D107" s="134">
        <v>22</v>
      </c>
      <c r="E107" s="195" t="s">
        <v>507</v>
      </c>
      <c r="F107" s="134">
        <f t="shared" si="0"/>
        <v>80</v>
      </c>
      <c r="G107" s="134">
        <f t="shared" si="2"/>
        <v>80</v>
      </c>
      <c r="H107" s="134">
        <v>30</v>
      </c>
      <c r="I107" s="134">
        <v>40</v>
      </c>
      <c r="J107" s="134">
        <v>10</v>
      </c>
      <c r="K107" s="196"/>
    </row>
    <row r="108" spans="1:11" ht="15.75" customHeight="1">
      <c r="A108" s="134">
        <v>19120058</v>
      </c>
      <c r="B108" s="135" t="s">
        <v>433</v>
      </c>
      <c r="C108" s="134">
        <v>22</v>
      </c>
      <c r="D108" s="134">
        <v>22</v>
      </c>
      <c r="E108" s="185"/>
      <c r="F108" s="134">
        <f t="shared" si="0"/>
        <v>80</v>
      </c>
      <c r="G108" s="134">
        <f t="shared" si="2"/>
        <v>80</v>
      </c>
      <c r="H108" s="134">
        <v>30</v>
      </c>
      <c r="I108" s="134">
        <v>40</v>
      </c>
      <c r="J108" s="134">
        <v>10</v>
      </c>
      <c r="K108" s="185"/>
    </row>
    <row r="109" spans="1:11" ht="15.75" customHeight="1">
      <c r="A109" s="134">
        <v>19120060</v>
      </c>
      <c r="B109" s="135" t="s">
        <v>435</v>
      </c>
      <c r="C109" s="134">
        <v>22</v>
      </c>
      <c r="D109" s="134">
        <v>22</v>
      </c>
      <c r="E109" s="185"/>
      <c r="F109" s="134">
        <f t="shared" si="0"/>
        <v>80</v>
      </c>
      <c r="G109" s="134">
        <f t="shared" si="2"/>
        <v>80</v>
      </c>
      <c r="H109" s="134">
        <v>30</v>
      </c>
      <c r="I109" s="134">
        <v>40</v>
      </c>
      <c r="J109" s="134">
        <v>10</v>
      </c>
      <c r="K109" s="185"/>
    </row>
    <row r="110" spans="1:11" ht="15.75" customHeight="1">
      <c r="A110" s="134">
        <v>19120064</v>
      </c>
      <c r="B110" s="137" t="s">
        <v>437</v>
      </c>
      <c r="C110" s="134">
        <v>22</v>
      </c>
      <c r="D110" s="134">
        <v>22</v>
      </c>
      <c r="E110" s="185"/>
      <c r="F110" s="134">
        <f t="shared" si="0"/>
        <v>80</v>
      </c>
      <c r="G110" s="134">
        <f t="shared" si="2"/>
        <v>80</v>
      </c>
      <c r="H110" s="134">
        <v>30</v>
      </c>
      <c r="I110" s="134">
        <v>40</v>
      </c>
      <c r="J110" s="134">
        <v>10</v>
      </c>
      <c r="K110" s="185"/>
    </row>
    <row r="111" spans="1:11" ht="15.75" customHeight="1">
      <c r="A111" s="134">
        <v>19120167</v>
      </c>
      <c r="B111" s="135" t="s">
        <v>440</v>
      </c>
      <c r="C111" s="134">
        <v>22</v>
      </c>
      <c r="D111" s="134">
        <v>22</v>
      </c>
      <c r="E111" s="185"/>
      <c r="F111" s="134">
        <f t="shared" si="0"/>
        <v>80</v>
      </c>
      <c r="G111" s="134">
        <f t="shared" si="2"/>
        <v>80</v>
      </c>
      <c r="H111" s="134">
        <v>30</v>
      </c>
      <c r="I111" s="134">
        <v>40</v>
      </c>
      <c r="J111" s="134">
        <v>10</v>
      </c>
      <c r="K111" s="185"/>
    </row>
    <row r="112" spans="1:11" ht="15.75" customHeight="1">
      <c r="A112" s="138">
        <v>19120508</v>
      </c>
      <c r="B112" s="139" t="s">
        <v>443</v>
      </c>
      <c r="C112" s="138">
        <v>23</v>
      </c>
      <c r="D112" s="138" t="s">
        <v>442</v>
      </c>
      <c r="E112" s="199" t="s">
        <v>509</v>
      </c>
      <c r="F112" s="138">
        <f t="shared" si="0"/>
        <v>0</v>
      </c>
      <c r="G112" s="138">
        <f t="shared" si="2"/>
        <v>0</v>
      </c>
      <c r="H112" s="138"/>
      <c r="I112" s="138"/>
      <c r="J112" s="138"/>
      <c r="K112" s="202"/>
    </row>
    <row r="113" spans="1:11" ht="15.75" customHeight="1">
      <c r="A113" s="138">
        <v>19120366</v>
      </c>
      <c r="B113" s="139" t="s">
        <v>451</v>
      </c>
      <c r="C113" s="138">
        <v>23</v>
      </c>
      <c r="D113" s="138" t="s">
        <v>442</v>
      </c>
      <c r="E113" s="185"/>
      <c r="F113" s="138">
        <f t="shared" si="0"/>
        <v>0</v>
      </c>
      <c r="G113" s="138">
        <f t="shared" si="2"/>
        <v>0</v>
      </c>
      <c r="H113" s="138"/>
      <c r="I113" s="138"/>
      <c r="J113" s="138"/>
      <c r="K113" s="185"/>
    </row>
    <row r="114" spans="1:11" ht="15.75" customHeight="1">
      <c r="A114" s="138">
        <v>1612818</v>
      </c>
      <c r="B114" s="139" t="s">
        <v>453</v>
      </c>
      <c r="C114" s="138">
        <v>23</v>
      </c>
      <c r="D114" s="138" t="s">
        <v>442</v>
      </c>
      <c r="E114" s="185"/>
      <c r="F114" s="138">
        <f t="shared" si="0"/>
        <v>0</v>
      </c>
      <c r="G114" s="138">
        <f t="shared" si="2"/>
        <v>0</v>
      </c>
      <c r="H114" s="138"/>
      <c r="I114" s="138"/>
      <c r="J114" s="138"/>
      <c r="K114" s="185"/>
    </row>
    <row r="115" spans="1:11" ht="15.75" customHeight="1">
      <c r="A115" s="138">
        <v>19120486</v>
      </c>
      <c r="B115" s="139" t="s">
        <v>455</v>
      </c>
      <c r="C115" s="138">
        <v>23</v>
      </c>
      <c r="D115" s="138" t="s">
        <v>442</v>
      </c>
      <c r="E115" s="185"/>
      <c r="F115" s="138">
        <f t="shared" si="0"/>
        <v>0</v>
      </c>
      <c r="G115" s="138">
        <f t="shared" si="2"/>
        <v>0</v>
      </c>
      <c r="H115" s="138"/>
      <c r="I115" s="138"/>
      <c r="J115" s="138"/>
      <c r="K115" s="185"/>
    </row>
    <row r="116" spans="1:11" ht="15.75" customHeight="1">
      <c r="A116" s="146"/>
      <c r="B116" s="139"/>
      <c r="C116" s="138">
        <v>23</v>
      </c>
      <c r="D116" s="138" t="s">
        <v>442</v>
      </c>
      <c r="E116" s="185"/>
      <c r="F116" s="138">
        <f t="shared" si="0"/>
        <v>0</v>
      </c>
      <c r="G116" s="138">
        <f t="shared" si="2"/>
        <v>0</v>
      </c>
      <c r="H116" s="138"/>
      <c r="I116" s="138"/>
      <c r="J116" s="138"/>
      <c r="K116" s="185"/>
    </row>
    <row r="117" spans="1:11" ht="15.75" customHeight="1">
      <c r="A117" s="121">
        <v>19120444</v>
      </c>
      <c r="B117" s="122" t="s">
        <v>459</v>
      </c>
      <c r="C117" s="121">
        <v>24</v>
      </c>
      <c r="D117" s="121" t="s">
        <v>458</v>
      </c>
      <c r="E117" s="198" t="s">
        <v>508</v>
      </c>
      <c r="F117" s="121">
        <f t="shared" si="0"/>
        <v>140</v>
      </c>
      <c r="G117" s="121">
        <f t="shared" si="2"/>
        <v>140</v>
      </c>
      <c r="H117" s="121">
        <v>35</v>
      </c>
      <c r="I117" s="121">
        <v>95</v>
      </c>
      <c r="J117" s="121">
        <v>10</v>
      </c>
      <c r="K117" s="192"/>
    </row>
    <row r="118" spans="1:11" ht="15.75" customHeight="1">
      <c r="A118" s="121">
        <v>18120657</v>
      </c>
      <c r="B118" s="122" t="s">
        <v>466</v>
      </c>
      <c r="C118" s="121">
        <v>24</v>
      </c>
      <c r="D118" s="121" t="s">
        <v>458</v>
      </c>
      <c r="E118" s="185"/>
      <c r="F118" s="121">
        <f t="shared" si="0"/>
        <v>140</v>
      </c>
      <c r="G118" s="121">
        <f t="shared" si="2"/>
        <v>140</v>
      </c>
      <c r="H118" s="121">
        <v>35</v>
      </c>
      <c r="I118" s="121">
        <v>95</v>
      </c>
      <c r="J118" s="121">
        <v>10</v>
      </c>
      <c r="K118" s="185"/>
    </row>
    <row r="119" spans="1:11" ht="15.75" customHeight="1">
      <c r="A119" s="121">
        <v>18120577</v>
      </c>
      <c r="B119" s="122" t="s">
        <v>470</v>
      </c>
      <c r="C119" s="121">
        <v>24</v>
      </c>
      <c r="D119" s="121" t="s">
        <v>458</v>
      </c>
      <c r="E119" s="185"/>
      <c r="F119" s="121">
        <f t="shared" si="0"/>
        <v>140</v>
      </c>
      <c r="G119" s="121">
        <f t="shared" si="2"/>
        <v>140</v>
      </c>
      <c r="H119" s="121">
        <v>35</v>
      </c>
      <c r="I119" s="121">
        <v>95</v>
      </c>
      <c r="J119" s="121">
        <v>10</v>
      </c>
      <c r="K119" s="185"/>
    </row>
    <row r="120" spans="1:11" ht="15.75" customHeight="1">
      <c r="A120" s="121">
        <v>18120590</v>
      </c>
      <c r="B120" s="122" t="s">
        <v>473</v>
      </c>
      <c r="C120" s="121">
        <v>24</v>
      </c>
      <c r="D120" s="121" t="s">
        <v>458</v>
      </c>
      <c r="E120" s="185"/>
      <c r="F120" s="121">
        <f t="shared" si="0"/>
        <v>140</v>
      </c>
      <c r="G120" s="121">
        <f t="shared" si="2"/>
        <v>140</v>
      </c>
      <c r="H120" s="121">
        <v>35</v>
      </c>
      <c r="I120" s="121">
        <v>95</v>
      </c>
      <c r="J120" s="121">
        <v>10</v>
      </c>
      <c r="K120" s="185"/>
    </row>
    <row r="121" spans="1:11" ht="15.75" customHeight="1">
      <c r="A121" s="121">
        <v>18120505</v>
      </c>
      <c r="B121" s="122" t="s">
        <v>476</v>
      </c>
      <c r="C121" s="121">
        <v>24</v>
      </c>
      <c r="D121" s="121" t="s">
        <v>458</v>
      </c>
      <c r="E121" s="185"/>
      <c r="F121" s="121">
        <f t="shared" si="0"/>
        <v>140</v>
      </c>
      <c r="G121" s="121">
        <f t="shared" si="2"/>
        <v>140</v>
      </c>
      <c r="H121" s="121">
        <v>35</v>
      </c>
      <c r="I121" s="121">
        <v>95</v>
      </c>
      <c r="J121" s="121">
        <v>10</v>
      </c>
      <c r="K121" s="185"/>
    </row>
    <row r="122" spans="1:11" ht="13.2">
      <c r="A122" s="131"/>
      <c r="B122" s="131"/>
      <c r="C122" s="131"/>
      <c r="D122" s="131"/>
      <c r="E122" s="131"/>
      <c r="F122" s="131"/>
      <c r="G122" s="131"/>
      <c r="H122" s="131"/>
      <c r="I122" s="131"/>
      <c r="J122" s="131"/>
      <c r="K122" s="132"/>
    </row>
    <row r="123" spans="1:11" ht="13.2">
      <c r="A123" s="131"/>
      <c r="B123" s="131"/>
      <c r="C123" s="131"/>
      <c r="D123" s="131"/>
      <c r="E123" s="131"/>
      <c r="F123" s="131"/>
      <c r="G123" s="131"/>
      <c r="H123" s="131"/>
      <c r="I123" s="131"/>
      <c r="J123" s="131"/>
      <c r="K123" s="132"/>
    </row>
    <row r="124" spans="1:11" ht="13.2">
      <c r="A124" s="131"/>
      <c r="B124" s="131"/>
      <c r="C124" s="131"/>
      <c r="D124" s="131"/>
      <c r="E124" s="131"/>
      <c r="F124" s="131"/>
      <c r="G124" s="131"/>
      <c r="H124" s="131"/>
      <c r="I124" s="131"/>
      <c r="J124" s="131"/>
      <c r="K124" s="132"/>
    </row>
    <row r="125" spans="1:11" ht="13.2">
      <c r="A125" s="131"/>
      <c r="B125" s="131"/>
      <c r="C125" s="131"/>
      <c r="D125" s="131"/>
      <c r="E125" s="131"/>
      <c r="F125" s="131"/>
      <c r="G125" s="131"/>
      <c r="H125" s="131"/>
      <c r="I125" s="131"/>
      <c r="J125" s="131"/>
      <c r="K125" s="132"/>
    </row>
    <row r="126" spans="1:11" ht="13.2">
      <c r="A126" s="131"/>
      <c r="B126" s="131"/>
      <c r="C126" s="131"/>
      <c r="D126" s="131"/>
      <c r="E126" s="131"/>
      <c r="F126" s="131"/>
      <c r="G126" s="131"/>
      <c r="H126" s="131"/>
      <c r="I126" s="131"/>
      <c r="J126" s="131"/>
      <c r="K126" s="132"/>
    </row>
    <row r="127" spans="1:11" ht="13.2">
      <c r="A127" s="131"/>
      <c r="B127" s="131"/>
      <c r="C127" s="131"/>
      <c r="D127" s="131"/>
      <c r="E127" s="131"/>
      <c r="F127" s="131"/>
      <c r="G127" s="131"/>
      <c r="H127" s="131"/>
      <c r="I127" s="131"/>
      <c r="J127" s="131"/>
      <c r="K127" s="132"/>
    </row>
    <row r="128" spans="1:11" ht="13.2">
      <c r="A128" s="131"/>
      <c r="B128" s="131"/>
      <c r="C128" s="131"/>
      <c r="D128" s="131"/>
      <c r="E128" s="131"/>
      <c r="F128" s="131"/>
      <c r="G128" s="131"/>
      <c r="H128" s="131"/>
      <c r="I128" s="131"/>
      <c r="J128" s="131"/>
      <c r="K128" s="132"/>
    </row>
    <row r="129" spans="1:11" ht="13.2">
      <c r="A129" s="131"/>
      <c r="B129" s="131"/>
      <c r="C129" s="131"/>
      <c r="D129" s="131"/>
      <c r="E129" s="131"/>
      <c r="F129" s="131"/>
      <c r="G129" s="131"/>
      <c r="H129" s="131"/>
      <c r="I129" s="131"/>
      <c r="J129" s="131"/>
      <c r="K129" s="132"/>
    </row>
    <row r="130" spans="1:11" ht="13.2">
      <c r="A130" s="131"/>
      <c r="B130" s="131"/>
      <c r="C130" s="131"/>
      <c r="D130" s="131"/>
      <c r="E130" s="131"/>
      <c r="F130" s="131"/>
      <c r="G130" s="131"/>
      <c r="H130" s="131"/>
      <c r="I130" s="131"/>
      <c r="J130" s="131"/>
      <c r="K130" s="132"/>
    </row>
    <row r="131" spans="1:11" ht="13.2">
      <c r="A131" s="131"/>
      <c r="B131" s="131"/>
      <c r="C131" s="131"/>
      <c r="D131" s="131"/>
      <c r="E131" s="131"/>
      <c r="F131" s="131"/>
      <c r="G131" s="131"/>
      <c r="H131" s="131"/>
      <c r="I131" s="131"/>
      <c r="J131" s="131"/>
      <c r="K131" s="132"/>
    </row>
    <row r="132" spans="1:11" ht="13.2">
      <c r="A132" s="131"/>
      <c r="B132" s="131"/>
      <c r="C132" s="131"/>
      <c r="D132" s="131"/>
      <c r="E132" s="131"/>
      <c r="F132" s="131"/>
      <c r="G132" s="131"/>
      <c r="H132" s="131"/>
      <c r="I132" s="131"/>
      <c r="J132" s="131"/>
      <c r="K132" s="132"/>
    </row>
    <row r="133" spans="1:11" ht="13.2">
      <c r="A133" s="131"/>
      <c r="B133" s="131"/>
      <c r="C133" s="131"/>
      <c r="D133" s="131"/>
      <c r="E133" s="131"/>
      <c r="F133" s="131"/>
      <c r="G133" s="131"/>
      <c r="H133" s="131"/>
      <c r="I133" s="131"/>
      <c r="J133" s="131"/>
      <c r="K133" s="132"/>
    </row>
    <row r="134" spans="1:11" ht="13.2">
      <c r="A134" s="131"/>
      <c r="B134" s="131"/>
      <c r="C134" s="131"/>
      <c r="D134" s="131"/>
      <c r="E134" s="131"/>
      <c r="F134" s="131"/>
      <c r="G134" s="131"/>
      <c r="H134" s="131"/>
      <c r="I134" s="131"/>
      <c r="J134" s="131"/>
      <c r="K134" s="132"/>
    </row>
    <row r="135" spans="1:11" ht="13.2">
      <c r="A135" s="131"/>
      <c r="B135" s="131"/>
      <c r="C135" s="131"/>
      <c r="D135" s="131"/>
      <c r="E135" s="131"/>
      <c r="F135" s="131"/>
      <c r="G135" s="131"/>
      <c r="H135" s="131"/>
      <c r="I135" s="131"/>
      <c r="J135" s="131"/>
      <c r="K135" s="132"/>
    </row>
    <row r="136" spans="1:11" ht="13.2">
      <c r="A136" s="131"/>
      <c r="B136" s="131"/>
      <c r="C136" s="131"/>
      <c r="D136" s="131"/>
      <c r="E136" s="131"/>
      <c r="F136" s="131"/>
      <c r="G136" s="131"/>
      <c r="H136" s="131"/>
      <c r="I136" s="131"/>
      <c r="J136" s="131"/>
      <c r="K136" s="132"/>
    </row>
    <row r="137" spans="1:11" ht="13.2">
      <c r="A137" s="131"/>
      <c r="B137" s="131"/>
      <c r="C137" s="131"/>
      <c r="D137" s="131"/>
      <c r="E137" s="131"/>
      <c r="F137" s="131"/>
      <c r="G137" s="131"/>
      <c r="H137" s="131"/>
      <c r="I137" s="131"/>
      <c r="J137" s="131"/>
      <c r="K137" s="132"/>
    </row>
    <row r="138" spans="1:11" ht="13.2">
      <c r="A138" s="131"/>
      <c r="B138" s="131"/>
      <c r="C138" s="131"/>
      <c r="D138" s="131"/>
      <c r="E138" s="131"/>
      <c r="F138" s="131"/>
      <c r="G138" s="131"/>
      <c r="H138" s="131"/>
      <c r="I138" s="131"/>
      <c r="J138" s="131"/>
      <c r="K138" s="132"/>
    </row>
    <row r="139" spans="1:11" ht="13.2">
      <c r="A139" s="131"/>
      <c r="B139" s="131"/>
      <c r="C139" s="131"/>
      <c r="D139" s="131"/>
      <c r="E139" s="131"/>
      <c r="F139" s="131"/>
      <c r="G139" s="131"/>
      <c r="H139" s="131"/>
      <c r="I139" s="131"/>
      <c r="J139" s="131"/>
      <c r="K139" s="132"/>
    </row>
    <row r="140" spans="1:11" ht="13.2">
      <c r="A140" s="131"/>
      <c r="B140" s="131"/>
      <c r="C140" s="131"/>
      <c r="D140" s="131"/>
      <c r="E140" s="131"/>
      <c r="F140" s="131"/>
      <c r="G140" s="131"/>
      <c r="H140" s="131"/>
      <c r="I140" s="131"/>
      <c r="J140" s="131"/>
      <c r="K140" s="132"/>
    </row>
    <row r="141" spans="1:11" ht="13.2">
      <c r="A141" s="131"/>
      <c r="B141" s="131"/>
      <c r="C141" s="131"/>
      <c r="D141" s="131"/>
      <c r="E141" s="131"/>
      <c r="F141" s="131"/>
      <c r="G141" s="131"/>
      <c r="H141" s="131"/>
      <c r="I141" s="131"/>
      <c r="J141" s="131"/>
      <c r="K141" s="132"/>
    </row>
    <row r="142" spans="1:11" ht="13.2">
      <c r="A142" s="131"/>
      <c r="B142" s="131"/>
      <c r="C142" s="131"/>
      <c r="D142" s="131"/>
      <c r="E142" s="131"/>
      <c r="F142" s="131"/>
      <c r="G142" s="131"/>
      <c r="H142" s="131"/>
      <c r="I142" s="131"/>
      <c r="J142" s="131"/>
      <c r="K142" s="132"/>
    </row>
    <row r="143" spans="1:11" ht="13.2">
      <c r="A143" s="131"/>
      <c r="B143" s="131"/>
      <c r="C143" s="131"/>
      <c r="D143" s="131"/>
      <c r="E143" s="131"/>
      <c r="F143" s="131"/>
      <c r="G143" s="131"/>
      <c r="H143" s="131"/>
      <c r="I143" s="131"/>
      <c r="J143" s="131"/>
      <c r="K143" s="132"/>
    </row>
    <row r="144" spans="1:11" ht="13.2">
      <c r="A144" s="131"/>
      <c r="B144" s="131"/>
      <c r="C144" s="131"/>
      <c r="D144" s="131"/>
      <c r="E144" s="131"/>
      <c r="F144" s="131"/>
      <c r="G144" s="131"/>
      <c r="H144" s="131"/>
      <c r="I144" s="131"/>
      <c r="J144" s="131"/>
      <c r="K144" s="132"/>
    </row>
    <row r="145" spans="1:11" ht="13.2">
      <c r="A145" s="131"/>
      <c r="B145" s="131"/>
      <c r="C145" s="131"/>
      <c r="D145" s="131"/>
      <c r="E145" s="131"/>
      <c r="F145" s="131"/>
      <c r="G145" s="131"/>
      <c r="H145" s="131"/>
      <c r="I145" s="131"/>
      <c r="J145" s="131"/>
      <c r="K145" s="132"/>
    </row>
    <row r="146" spans="1:11" ht="13.2">
      <c r="A146" s="131"/>
      <c r="B146" s="131"/>
      <c r="C146" s="131"/>
      <c r="D146" s="131"/>
      <c r="E146" s="131"/>
      <c r="F146" s="131"/>
      <c r="G146" s="131"/>
      <c r="H146" s="131"/>
      <c r="I146" s="131"/>
      <c r="J146" s="131"/>
      <c r="K146" s="132"/>
    </row>
    <row r="147" spans="1:11" ht="13.2">
      <c r="A147" s="131"/>
      <c r="B147" s="131"/>
      <c r="C147" s="131"/>
      <c r="D147" s="131"/>
      <c r="E147" s="131"/>
      <c r="F147" s="131"/>
      <c r="G147" s="131"/>
      <c r="H147" s="131"/>
      <c r="I147" s="131"/>
      <c r="J147" s="131"/>
      <c r="K147" s="132"/>
    </row>
    <row r="148" spans="1:11" ht="13.2">
      <c r="A148" s="131"/>
      <c r="B148" s="131"/>
      <c r="C148" s="131"/>
      <c r="D148" s="131"/>
      <c r="E148" s="131"/>
      <c r="F148" s="131"/>
      <c r="G148" s="131"/>
      <c r="H148" s="131"/>
      <c r="I148" s="131"/>
      <c r="J148" s="131"/>
      <c r="K148" s="132"/>
    </row>
    <row r="149" spans="1:11" ht="13.2">
      <c r="A149" s="131"/>
      <c r="B149" s="131"/>
      <c r="C149" s="131"/>
      <c r="D149" s="131"/>
      <c r="E149" s="131"/>
      <c r="F149" s="131"/>
      <c r="G149" s="131"/>
      <c r="H149" s="131"/>
      <c r="I149" s="131"/>
      <c r="J149" s="131"/>
      <c r="K149" s="132"/>
    </row>
    <row r="150" spans="1:11" ht="13.2">
      <c r="A150" s="131"/>
      <c r="B150" s="131"/>
      <c r="C150" s="131"/>
      <c r="D150" s="131"/>
      <c r="E150" s="131"/>
      <c r="F150" s="131"/>
      <c r="G150" s="131"/>
      <c r="H150" s="131"/>
      <c r="I150" s="131"/>
      <c r="J150" s="131"/>
      <c r="K150" s="132"/>
    </row>
    <row r="151" spans="1:11" ht="13.2">
      <c r="A151" s="131"/>
      <c r="B151" s="131"/>
      <c r="C151" s="131"/>
      <c r="D151" s="131"/>
      <c r="E151" s="131"/>
      <c r="F151" s="131"/>
      <c r="G151" s="131"/>
      <c r="H151" s="131"/>
      <c r="I151" s="131"/>
      <c r="J151" s="131"/>
      <c r="K151" s="132"/>
    </row>
    <row r="152" spans="1:11" ht="13.2">
      <c r="A152" s="131"/>
      <c r="B152" s="131"/>
      <c r="C152" s="131"/>
      <c r="D152" s="131"/>
      <c r="E152" s="131"/>
      <c r="F152" s="131"/>
      <c r="G152" s="131"/>
      <c r="H152" s="131"/>
      <c r="I152" s="131"/>
      <c r="J152" s="131"/>
      <c r="K152" s="132"/>
    </row>
    <row r="153" spans="1:11" ht="13.2">
      <c r="A153" s="131"/>
      <c r="B153" s="131"/>
      <c r="C153" s="131"/>
      <c r="D153" s="131"/>
      <c r="E153" s="131"/>
      <c r="F153" s="131"/>
      <c r="G153" s="131"/>
      <c r="H153" s="131"/>
      <c r="I153" s="131"/>
      <c r="J153" s="131"/>
      <c r="K153" s="132"/>
    </row>
    <row r="154" spans="1:11" ht="13.2">
      <c r="A154" s="131"/>
      <c r="B154" s="131"/>
      <c r="C154" s="131"/>
      <c r="D154" s="131"/>
      <c r="E154" s="131"/>
      <c r="F154" s="131"/>
      <c r="G154" s="131"/>
      <c r="H154" s="131"/>
      <c r="I154" s="131"/>
      <c r="J154" s="131"/>
      <c r="K154" s="132"/>
    </row>
    <row r="155" spans="1:11" ht="13.2">
      <c r="A155" s="131"/>
      <c r="B155" s="131"/>
      <c r="C155" s="131"/>
      <c r="D155" s="131"/>
      <c r="E155" s="131"/>
      <c r="F155" s="131"/>
      <c r="G155" s="131"/>
      <c r="H155" s="131"/>
      <c r="I155" s="131"/>
      <c r="J155" s="131"/>
      <c r="K155" s="132"/>
    </row>
    <row r="156" spans="1:11" ht="13.2">
      <c r="A156" s="131"/>
      <c r="B156" s="131"/>
      <c r="C156" s="131"/>
      <c r="D156" s="131"/>
      <c r="E156" s="131"/>
      <c r="F156" s="131"/>
      <c r="G156" s="131"/>
      <c r="H156" s="131"/>
      <c r="I156" s="131"/>
      <c r="J156" s="131"/>
      <c r="K156" s="132"/>
    </row>
    <row r="157" spans="1:11" ht="13.2">
      <c r="A157" s="131"/>
      <c r="B157" s="131"/>
      <c r="C157" s="131"/>
      <c r="D157" s="131"/>
      <c r="E157" s="131"/>
      <c r="F157" s="131"/>
      <c r="G157" s="131"/>
      <c r="H157" s="131"/>
      <c r="I157" s="131"/>
      <c r="J157" s="131"/>
      <c r="K157" s="132"/>
    </row>
    <row r="158" spans="1:11" ht="13.2">
      <c r="A158" s="131"/>
      <c r="B158" s="131"/>
      <c r="C158" s="131"/>
      <c r="D158" s="131"/>
      <c r="E158" s="131"/>
      <c r="F158" s="131"/>
      <c r="G158" s="131"/>
      <c r="H158" s="131"/>
      <c r="I158" s="131"/>
      <c r="J158" s="131"/>
      <c r="K158" s="132"/>
    </row>
    <row r="159" spans="1:11" ht="13.2">
      <c r="A159" s="131"/>
      <c r="B159" s="131"/>
      <c r="C159" s="131"/>
      <c r="D159" s="131"/>
      <c r="E159" s="131"/>
      <c r="F159" s="131"/>
      <c r="G159" s="131"/>
      <c r="H159" s="131"/>
      <c r="I159" s="131"/>
      <c r="J159" s="131"/>
      <c r="K159" s="132"/>
    </row>
    <row r="160" spans="1:11" ht="13.2">
      <c r="A160" s="131"/>
      <c r="B160" s="131"/>
      <c r="C160" s="131"/>
      <c r="D160" s="131"/>
      <c r="E160" s="131"/>
      <c r="F160" s="131"/>
      <c r="G160" s="131"/>
      <c r="H160" s="131"/>
      <c r="I160" s="131"/>
      <c r="J160" s="131"/>
      <c r="K160" s="132"/>
    </row>
    <row r="161" spans="1:11" ht="13.2">
      <c r="A161" s="131"/>
      <c r="B161" s="131"/>
      <c r="C161" s="131"/>
      <c r="D161" s="131"/>
      <c r="E161" s="131"/>
      <c r="F161" s="131"/>
      <c r="G161" s="131"/>
      <c r="H161" s="131"/>
      <c r="I161" s="131"/>
      <c r="J161" s="131"/>
      <c r="K161" s="132"/>
    </row>
    <row r="162" spans="1:11" ht="13.2">
      <c r="A162" s="131"/>
      <c r="B162" s="131"/>
      <c r="C162" s="131"/>
      <c r="D162" s="131"/>
      <c r="E162" s="131"/>
      <c r="F162" s="131"/>
      <c r="G162" s="131"/>
      <c r="H162" s="131"/>
      <c r="I162" s="131"/>
      <c r="J162" s="131"/>
      <c r="K162" s="132"/>
    </row>
    <row r="163" spans="1:11" ht="13.2">
      <c r="A163" s="131"/>
      <c r="B163" s="131"/>
      <c r="C163" s="131"/>
      <c r="D163" s="131"/>
      <c r="E163" s="131"/>
      <c r="F163" s="131"/>
      <c r="G163" s="131"/>
      <c r="H163" s="131"/>
      <c r="I163" s="131"/>
      <c r="J163" s="131"/>
      <c r="K163" s="132"/>
    </row>
    <row r="164" spans="1:11" ht="13.2">
      <c r="A164" s="131"/>
      <c r="B164" s="131"/>
      <c r="C164" s="131"/>
      <c r="D164" s="131"/>
      <c r="E164" s="131"/>
      <c r="F164" s="131"/>
      <c r="G164" s="131"/>
      <c r="H164" s="131"/>
      <c r="I164" s="131"/>
      <c r="J164" s="131"/>
      <c r="K164" s="132"/>
    </row>
    <row r="165" spans="1:11" ht="13.2">
      <c r="A165" s="131"/>
      <c r="B165" s="131"/>
      <c r="C165" s="131"/>
      <c r="D165" s="131"/>
      <c r="E165" s="131"/>
      <c r="F165" s="131"/>
      <c r="G165" s="131"/>
      <c r="H165" s="131"/>
      <c r="I165" s="131"/>
      <c r="J165" s="131"/>
      <c r="K165" s="132"/>
    </row>
    <row r="166" spans="1:11" ht="13.2">
      <c r="A166" s="131"/>
      <c r="B166" s="131"/>
      <c r="C166" s="131"/>
      <c r="D166" s="131"/>
      <c r="E166" s="131"/>
      <c r="F166" s="131"/>
      <c r="G166" s="131"/>
      <c r="H166" s="131"/>
      <c r="I166" s="131"/>
      <c r="J166" s="131"/>
      <c r="K166" s="132"/>
    </row>
    <row r="167" spans="1:11" ht="13.2">
      <c r="A167" s="131"/>
      <c r="B167" s="131"/>
      <c r="C167" s="131"/>
      <c r="D167" s="131"/>
      <c r="E167" s="131"/>
      <c r="F167" s="131"/>
      <c r="G167" s="131"/>
      <c r="H167" s="131"/>
      <c r="I167" s="131"/>
      <c r="J167" s="131"/>
      <c r="K167" s="132"/>
    </row>
    <row r="168" spans="1:11" ht="13.2">
      <c r="A168" s="131"/>
      <c r="B168" s="131"/>
      <c r="C168" s="131"/>
      <c r="D168" s="131"/>
      <c r="E168" s="131"/>
      <c r="F168" s="131"/>
      <c r="G168" s="131"/>
      <c r="H168" s="131"/>
      <c r="I168" s="131"/>
      <c r="J168" s="131"/>
      <c r="K168" s="132"/>
    </row>
    <row r="169" spans="1:11" ht="13.2">
      <c r="A169" s="131"/>
      <c r="B169" s="131"/>
      <c r="C169" s="131"/>
      <c r="D169" s="131"/>
      <c r="E169" s="131"/>
      <c r="F169" s="131"/>
      <c r="G169" s="131"/>
      <c r="H169" s="131"/>
      <c r="I169" s="131"/>
      <c r="J169" s="131"/>
      <c r="K169" s="132"/>
    </row>
    <row r="170" spans="1:11" ht="13.2">
      <c r="A170" s="131"/>
      <c r="B170" s="131"/>
      <c r="C170" s="131"/>
      <c r="D170" s="131"/>
      <c r="E170" s="131"/>
      <c r="F170" s="131"/>
      <c r="G170" s="131"/>
      <c r="H170" s="131"/>
      <c r="I170" s="131"/>
      <c r="J170" s="131"/>
      <c r="K170" s="132"/>
    </row>
    <row r="171" spans="1:11" ht="13.2">
      <c r="A171" s="131"/>
      <c r="B171" s="131"/>
      <c r="C171" s="131"/>
      <c r="D171" s="131"/>
      <c r="E171" s="131"/>
      <c r="F171" s="131"/>
      <c r="G171" s="131"/>
      <c r="H171" s="131"/>
      <c r="I171" s="131"/>
      <c r="J171" s="131"/>
      <c r="K171" s="132"/>
    </row>
    <row r="172" spans="1:11" ht="13.2">
      <c r="A172" s="131"/>
      <c r="B172" s="131"/>
      <c r="C172" s="131"/>
      <c r="D172" s="131"/>
      <c r="E172" s="131"/>
      <c r="F172" s="131"/>
      <c r="G172" s="131"/>
      <c r="H172" s="131"/>
      <c r="I172" s="131"/>
      <c r="J172" s="131"/>
      <c r="K172" s="132"/>
    </row>
    <row r="173" spans="1:11" ht="13.2">
      <c r="A173" s="131"/>
      <c r="B173" s="131"/>
      <c r="C173" s="131"/>
      <c r="D173" s="131"/>
      <c r="E173" s="131"/>
      <c r="F173" s="131"/>
      <c r="G173" s="131"/>
      <c r="H173" s="131"/>
      <c r="I173" s="131"/>
      <c r="J173" s="131"/>
      <c r="K173" s="132"/>
    </row>
    <row r="174" spans="1:11" ht="13.2">
      <c r="A174" s="131"/>
      <c r="B174" s="131"/>
      <c r="C174" s="131"/>
      <c r="D174" s="131"/>
      <c r="E174" s="131"/>
      <c r="F174" s="131"/>
      <c r="G174" s="131"/>
      <c r="H174" s="131"/>
      <c r="I174" s="131"/>
      <c r="J174" s="131"/>
      <c r="K174" s="132"/>
    </row>
    <row r="175" spans="1:11" ht="13.2">
      <c r="A175" s="131"/>
      <c r="B175" s="131"/>
      <c r="C175" s="131"/>
      <c r="D175" s="131"/>
      <c r="E175" s="131"/>
      <c r="F175" s="131"/>
      <c r="G175" s="131"/>
      <c r="H175" s="131"/>
      <c r="I175" s="131"/>
      <c r="J175" s="131"/>
      <c r="K175" s="132"/>
    </row>
    <row r="176" spans="1:11" ht="13.2">
      <c r="A176" s="131"/>
      <c r="B176" s="131"/>
      <c r="C176" s="131"/>
      <c r="D176" s="131"/>
      <c r="E176" s="131"/>
      <c r="F176" s="131"/>
      <c r="G176" s="131"/>
      <c r="H176" s="131"/>
      <c r="I176" s="131"/>
      <c r="J176" s="131"/>
      <c r="K176" s="132"/>
    </row>
    <row r="177" spans="1:11" ht="13.2">
      <c r="A177" s="131"/>
      <c r="B177" s="131"/>
      <c r="C177" s="131"/>
      <c r="D177" s="131"/>
      <c r="E177" s="131"/>
      <c r="F177" s="131"/>
      <c r="G177" s="131"/>
      <c r="H177" s="131"/>
      <c r="I177" s="131"/>
      <c r="J177" s="131"/>
      <c r="K177" s="132"/>
    </row>
    <row r="178" spans="1:11" ht="13.2">
      <c r="A178" s="131"/>
      <c r="B178" s="131"/>
      <c r="C178" s="131"/>
      <c r="D178" s="131"/>
      <c r="E178" s="131"/>
      <c r="F178" s="131"/>
      <c r="G178" s="131"/>
      <c r="H178" s="131"/>
      <c r="I178" s="131"/>
      <c r="J178" s="131"/>
      <c r="K178" s="132"/>
    </row>
    <row r="179" spans="1:11" ht="13.2">
      <c r="A179" s="131"/>
      <c r="B179" s="131"/>
      <c r="C179" s="131"/>
      <c r="D179" s="131"/>
      <c r="E179" s="131"/>
      <c r="F179" s="131"/>
      <c r="G179" s="131"/>
      <c r="H179" s="131"/>
      <c r="I179" s="131"/>
      <c r="J179" s="131"/>
      <c r="K179" s="132"/>
    </row>
    <row r="180" spans="1:11" ht="13.2">
      <c r="A180" s="131"/>
      <c r="B180" s="131"/>
      <c r="C180" s="131"/>
      <c r="D180" s="131"/>
      <c r="E180" s="131"/>
      <c r="F180" s="131"/>
      <c r="G180" s="131"/>
      <c r="H180" s="131"/>
      <c r="I180" s="131"/>
      <c r="J180" s="131"/>
      <c r="K180" s="132"/>
    </row>
    <row r="181" spans="1:11" ht="13.2">
      <c r="A181" s="131"/>
      <c r="B181" s="131"/>
      <c r="C181" s="131"/>
      <c r="D181" s="131"/>
      <c r="E181" s="131"/>
      <c r="F181" s="131"/>
      <c r="G181" s="131"/>
      <c r="H181" s="131"/>
      <c r="I181" s="131"/>
      <c r="J181" s="131"/>
      <c r="K181" s="132"/>
    </row>
    <row r="182" spans="1:11" ht="13.2">
      <c r="A182" s="131"/>
      <c r="B182" s="131"/>
      <c r="C182" s="131"/>
      <c r="D182" s="131"/>
      <c r="E182" s="131"/>
      <c r="F182" s="131"/>
      <c r="G182" s="131"/>
      <c r="H182" s="131"/>
      <c r="I182" s="131"/>
      <c r="J182" s="131"/>
      <c r="K182" s="132"/>
    </row>
    <row r="183" spans="1:11" ht="13.2">
      <c r="A183" s="131"/>
      <c r="B183" s="131"/>
      <c r="C183" s="131"/>
      <c r="D183" s="131"/>
      <c r="E183" s="131"/>
      <c r="F183" s="131"/>
      <c r="G183" s="131"/>
      <c r="H183" s="131"/>
      <c r="I183" s="131"/>
      <c r="J183" s="131"/>
      <c r="K183" s="132"/>
    </row>
    <row r="184" spans="1:11" ht="13.2">
      <c r="A184" s="131"/>
      <c r="B184" s="131"/>
      <c r="C184" s="131"/>
      <c r="D184" s="131"/>
      <c r="E184" s="131"/>
      <c r="F184" s="131"/>
      <c r="G184" s="131"/>
      <c r="H184" s="131"/>
      <c r="I184" s="131"/>
      <c r="J184" s="131"/>
      <c r="K184" s="132"/>
    </row>
    <row r="185" spans="1:11" ht="13.2">
      <c r="A185" s="131"/>
      <c r="B185" s="131"/>
      <c r="C185" s="131"/>
      <c r="D185" s="131"/>
      <c r="E185" s="131"/>
      <c r="F185" s="131"/>
      <c r="G185" s="131"/>
      <c r="H185" s="131"/>
      <c r="I185" s="131"/>
      <c r="J185" s="131"/>
      <c r="K185" s="132"/>
    </row>
    <row r="186" spans="1:11" ht="13.2">
      <c r="A186" s="131"/>
      <c r="B186" s="131"/>
      <c r="C186" s="131"/>
      <c r="D186" s="131"/>
      <c r="E186" s="131"/>
      <c r="F186" s="131"/>
      <c r="G186" s="131"/>
      <c r="H186" s="131"/>
      <c r="I186" s="131"/>
      <c r="J186" s="131"/>
      <c r="K186" s="132"/>
    </row>
    <row r="187" spans="1:11" ht="13.2">
      <c r="A187" s="131"/>
      <c r="B187" s="131"/>
      <c r="C187" s="131"/>
      <c r="D187" s="131"/>
      <c r="E187" s="131"/>
      <c r="F187" s="131"/>
      <c r="G187" s="131"/>
      <c r="H187" s="131"/>
      <c r="I187" s="131"/>
      <c r="J187" s="131"/>
      <c r="K187" s="132"/>
    </row>
    <row r="188" spans="1:11" ht="13.2">
      <c r="A188" s="131"/>
      <c r="B188" s="131"/>
      <c r="C188" s="131"/>
      <c r="D188" s="131"/>
      <c r="E188" s="131"/>
      <c r="F188" s="131"/>
      <c r="G188" s="131"/>
      <c r="H188" s="131"/>
      <c r="I188" s="131"/>
      <c r="J188" s="131"/>
      <c r="K188" s="132"/>
    </row>
    <row r="189" spans="1:11" ht="13.2">
      <c r="A189" s="131"/>
      <c r="B189" s="131"/>
      <c r="C189" s="131"/>
      <c r="D189" s="131"/>
      <c r="E189" s="131"/>
      <c r="F189" s="131"/>
      <c r="G189" s="131"/>
      <c r="H189" s="131"/>
      <c r="I189" s="131"/>
      <c r="J189" s="131"/>
      <c r="K189" s="132"/>
    </row>
    <row r="190" spans="1:11" ht="13.2">
      <c r="A190" s="131"/>
      <c r="B190" s="131"/>
      <c r="C190" s="131"/>
      <c r="D190" s="131"/>
      <c r="E190" s="131"/>
      <c r="F190" s="131"/>
      <c r="G190" s="131"/>
      <c r="H190" s="131"/>
      <c r="I190" s="131"/>
      <c r="J190" s="131"/>
      <c r="K190" s="132"/>
    </row>
    <row r="191" spans="1:11" ht="13.2">
      <c r="A191" s="131"/>
      <c r="B191" s="131"/>
      <c r="C191" s="131"/>
      <c r="D191" s="131"/>
      <c r="E191" s="131"/>
      <c r="F191" s="131"/>
      <c r="G191" s="131"/>
      <c r="H191" s="131"/>
      <c r="I191" s="131"/>
      <c r="J191" s="131"/>
      <c r="K191" s="132"/>
    </row>
    <row r="192" spans="1:11" ht="13.2">
      <c r="A192" s="131"/>
      <c r="B192" s="131"/>
      <c r="C192" s="131"/>
      <c r="D192" s="131"/>
      <c r="E192" s="131"/>
      <c r="F192" s="131"/>
      <c r="G192" s="131"/>
      <c r="H192" s="131"/>
      <c r="I192" s="131"/>
      <c r="J192" s="131"/>
      <c r="K192" s="132"/>
    </row>
    <row r="193" spans="1:11" ht="13.2">
      <c r="A193" s="131"/>
      <c r="B193" s="131"/>
      <c r="C193" s="131"/>
      <c r="D193" s="131"/>
      <c r="E193" s="131"/>
      <c r="F193" s="131"/>
      <c r="G193" s="131"/>
      <c r="H193" s="131"/>
      <c r="I193" s="131"/>
      <c r="J193" s="131"/>
      <c r="K193" s="132"/>
    </row>
    <row r="194" spans="1:11" ht="13.2">
      <c r="A194" s="131"/>
      <c r="B194" s="131"/>
      <c r="C194" s="131"/>
      <c r="D194" s="131"/>
      <c r="E194" s="131"/>
      <c r="F194" s="131"/>
      <c r="G194" s="131"/>
      <c r="H194" s="131"/>
      <c r="I194" s="131"/>
      <c r="J194" s="131"/>
      <c r="K194" s="132"/>
    </row>
    <row r="195" spans="1:11" ht="13.2">
      <c r="A195" s="131"/>
      <c r="B195" s="131"/>
      <c r="C195" s="131"/>
      <c r="D195" s="131"/>
      <c r="E195" s="131"/>
      <c r="F195" s="131"/>
      <c r="G195" s="131"/>
      <c r="H195" s="131"/>
      <c r="I195" s="131"/>
      <c r="J195" s="131"/>
      <c r="K195" s="132"/>
    </row>
    <row r="196" spans="1:11" ht="13.2">
      <c r="A196" s="131"/>
      <c r="B196" s="131"/>
      <c r="C196" s="131"/>
      <c r="D196" s="131"/>
      <c r="E196" s="131"/>
      <c r="F196" s="131"/>
      <c r="G196" s="131"/>
      <c r="H196" s="131"/>
      <c r="I196" s="131"/>
      <c r="J196" s="131"/>
      <c r="K196" s="132"/>
    </row>
    <row r="197" spans="1:11" ht="13.2">
      <c r="A197" s="131"/>
      <c r="B197" s="131"/>
      <c r="C197" s="131"/>
      <c r="D197" s="131"/>
      <c r="E197" s="131"/>
      <c r="F197" s="131"/>
      <c r="G197" s="131"/>
      <c r="H197" s="131"/>
      <c r="I197" s="131"/>
      <c r="J197" s="131"/>
      <c r="K197" s="132"/>
    </row>
    <row r="198" spans="1:11" ht="13.2">
      <c r="A198" s="131"/>
      <c r="B198" s="131"/>
      <c r="C198" s="131"/>
      <c r="D198" s="131"/>
      <c r="E198" s="131"/>
      <c r="F198" s="131"/>
      <c r="G198" s="131"/>
      <c r="H198" s="131"/>
      <c r="I198" s="131"/>
      <c r="J198" s="131"/>
      <c r="K198" s="132"/>
    </row>
    <row r="199" spans="1:11" ht="13.2">
      <c r="A199" s="131"/>
      <c r="B199" s="131"/>
      <c r="C199" s="131"/>
      <c r="D199" s="131"/>
      <c r="E199" s="131"/>
      <c r="F199" s="131"/>
      <c r="G199" s="131"/>
      <c r="H199" s="131"/>
      <c r="I199" s="131"/>
      <c r="J199" s="131"/>
      <c r="K199" s="132"/>
    </row>
    <row r="200" spans="1:11" ht="13.2">
      <c r="A200" s="131"/>
      <c r="B200" s="131"/>
      <c r="C200" s="131"/>
      <c r="D200" s="131"/>
      <c r="E200" s="131"/>
      <c r="F200" s="131"/>
      <c r="G200" s="131"/>
      <c r="H200" s="131"/>
      <c r="I200" s="131"/>
      <c r="J200" s="131"/>
      <c r="K200" s="132"/>
    </row>
    <row r="201" spans="1:11" ht="13.2">
      <c r="A201" s="131"/>
      <c r="B201" s="131"/>
      <c r="C201" s="131"/>
      <c r="D201" s="131"/>
      <c r="E201" s="131"/>
      <c r="F201" s="131"/>
      <c r="G201" s="131"/>
      <c r="H201" s="131"/>
      <c r="I201" s="131"/>
      <c r="J201" s="131"/>
      <c r="K201" s="132"/>
    </row>
    <row r="202" spans="1:11" ht="13.2">
      <c r="A202" s="131"/>
      <c r="B202" s="131"/>
      <c r="C202" s="131"/>
      <c r="D202" s="131"/>
      <c r="E202" s="131"/>
      <c r="F202" s="131"/>
      <c r="G202" s="131"/>
      <c r="H202" s="131"/>
      <c r="I202" s="131"/>
      <c r="J202" s="131"/>
      <c r="K202" s="132"/>
    </row>
    <row r="203" spans="1:11" ht="13.2">
      <c r="A203" s="131"/>
      <c r="B203" s="131"/>
      <c r="C203" s="131"/>
      <c r="D203" s="131"/>
      <c r="E203" s="131"/>
      <c r="F203" s="131"/>
      <c r="G203" s="131"/>
      <c r="H203" s="131"/>
      <c r="I203" s="131"/>
      <c r="J203" s="131"/>
      <c r="K203" s="132"/>
    </row>
    <row r="204" spans="1:11" ht="13.2">
      <c r="A204" s="131"/>
      <c r="B204" s="131"/>
      <c r="C204" s="131"/>
      <c r="D204" s="131"/>
      <c r="E204" s="131"/>
      <c r="F204" s="131"/>
      <c r="G204" s="131"/>
      <c r="H204" s="131"/>
      <c r="I204" s="131"/>
      <c r="J204" s="131"/>
      <c r="K204" s="132"/>
    </row>
    <row r="205" spans="1:11" ht="13.2">
      <c r="A205" s="131"/>
      <c r="B205" s="131"/>
      <c r="C205" s="131"/>
      <c r="D205" s="131"/>
      <c r="E205" s="131"/>
      <c r="F205" s="131"/>
      <c r="G205" s="131"/>
      <c r="H205" s="131"/>
      <c r="I205" s="131"/>
      <c r="J205" s="131"/>
      <c r="K205" s="132"/>
    </row>
    <row r="206" spans="1:11" ht="13.2">
      <c r="A206" s="131"/>
      <c r="B206" s="131"/>
      <c r="C206" s="131"/>
      <c r="D206" s="131"/>
      <c r="E206" s="131"/>
      <c r="F206" s="131"/>
      <c r="G206" s="131"/>
      <c r="H206" s="131"/>
      <c r="I206" s="131"/>
      <c r="J206" s="131"/>
      <c r="K206" s="132"/>
    </row>
    <row r="207" spans="1:11" ht="13.2">
      <c r="A207" s="131"/>
      <c r="B207" s="131"/>
      <c r="C207" s="131"/>
      <c r="D207" s="131"/>
      <c r="E207" s="131"/>
      <c r="F207" s="131"/>
      <c r="G207" s="131"/>
      <c r="H207" s="131"/>
      <c r="I207" s="131"/>
      <c r="J207" s="131"/>
      <c r="K207" s="132"/>
    </row>
    <row r="208" spans="1:11" ht="13.2">
      <c r="A208" s="131"/>
      <c r="B208" s="131"/>
      <c r="C208" s="131"/>
      <c r="D208" s="131"/>
      <c r="E208" s="131"/>
      <c r="F208" s="131"/>
      <c r="G208" s="131"/>
      <c r="H208" s="131"/>
      <c r="I208" s="131"/>
      <c r="J208" s="131"/>
      <c r="K208" s="132"/>
    </row>
    <row r="209" spans="1:11" ht="13.2">
      <c r="A209" s="131"/>
      <c r="B209" s="131"/>
      <c r="C209" s="131"/>
      <c r="D209" s="131"/>
      <c r="E209" s="131"/>
      <c r="F209" s="131"/>
      <c r="G209" s="131"/>
      <c r="H209" s="131"/>
      <c r="I209" s="131"/>
      <c r="J209" s="131"/>
      <c r="K209" s="132"/>
    </row>
    <row r="210" spans="1:11" ht="13.2">
      <c r="A210" s="131"/>
      <c r="B210" s="131"/>
      <c r="C210" s="131"/>
      <c r="D210" s="131"/>
      <c r="E210" s="131"/>
      <c r="F210" s="131"/>
      <c r="G210" s="131"/>
      <c r="H210" s="131"/>
      <c r="I210" s="131"/>
      <c r="J210" s="131"/>
      <c r="K210" s="132"/>
    </row>
    <row r="211" spans="1:11" ht="13.2">
      <c r="A211" s="131"/>
      <c r="B211" s="131"/>
      <c r="C211" s="131"/>
      <c r="D211" s="131"/>
      <c r="E211" s="131"/>
      <c r="F211" s="131"/>
      <c r="G211" s="131"/>
      <c r="H211" s="131"/>
      <c r="I211" s="131"/>
      <c r="J211" s="131"/>
      <c r="K211" s="132"/>
    </row>
    <row r="212" spans="1:11" ht="13.2">
      <c r="A212" s="131"/>
      <c r="B212" s="131"/>
      <c r="C212" s="131"/>
      <c r="D212" s="131"/>
      <c r="E212" s="131"/>
      <c r="F212" s="131"/>
      <c r="G212" s="131"/>
      <c r="H212" s="131"/>
      <c r="I212" s="131"/>
      <c r="J212" s="131"/>
      <c r="K212" s="132"/>
    </row>
    <row r="213" spans="1:11" ht="13.2">
      <c r="A213" s="131"/>
      <c r="B213" s="131"/>
      <c r="C213" s="131"/>
      <c r="D213" s="131"/>
      <c r="E213" s="131"/>
      <c r="F213" s="131"/>
      <c r="G213" s="131"/>
      <c r="H213" s="131"/>
      <c r="I213" s="131"/>
      <c r="J213" s="131"/>
      <c r="K213" s="132"/>
    </row>
    <row r="214" spans="1:11" ht="13.2">
      <c r="A214" s="131"/>
      <c r="B214" s="131"/>
      <c r="C214" s="131"/>
      <c r="D214" s="131"/>
      <c r="E214" s="131"/>
      <c r="F214" s="131"/>
      <c r="G214" s="131"/>
      <c r="H214" s="131"/>
      <c r="I214" s="131"/>
      <c r="J214" s="131"/>
      <c r="K214" s="132"/>
    </row>
    <row r="215" spans="1:11" ht="13.2">
      <c r="A215" s="131"/>
      <c r="B215" s="131"/>
      <c r="C215" s="131"/>
      <c r="D215" s="131"/>
      <c r="E215" s="131"/>
      <c r="F215" s="131"/>
      <c r="G215" s="131"/>
      <c r="H215" s="131"/>
      <c r="I215" s="131"/>
      <c r="J215" s="131"/>
      <c r="K215" s="132"/>
    </row>
    <row r="216" spans="1:11" ht="13.2">
      <c r="A216" s="131"/>
      <c r="B216" s="131"/>
      <c r="C216" s="131"/>
      <c r="D216" s="131"/>
      <c r="E216" s="131"/>
      <c r="F216" s="131"/>
      <c r="G216" s="131"/>
      <c r="H216" s="131"/>
      <c r="I216" s="131"/>
      <c r="J216" s="131"/>
      <c r="K216" s="132"/>
    </row>
    <row r="217" spans="1:11" ht="13.2">
      <c r="A217" s="131"/>
      <c r="B217" s="131"/>
      <c r="C217" s="131"/>
      <c r="D217" s="131"/>
      <c r="E217" s="131"/>
      <c r="F217" s="131"/>
      <c r="G217" s="131"/>
      <c r="H217" s="131"/>
      <c r="I217" s="131"/>
      <c r="J217" s="131"/>
      <c r="K217" s="132"/>
    </row>
    <row r="218" spans="1:11" ht="13.2">
      <c r="A218" s="131"/>
      <c r="B218" s="131"/>
      <c r="C218" s="131"/>
      <c r="D218" s="131"/>
      <c r="E218" s="131"/>
      <c r="F218" s="131"/>
      <c r="G218" s="131"/>
      <c r="H218" s="131"/>
      <c r="I218" s="131"/>
      <c r="J218" s="131"/>
      <c r="K218" s="132"/>
    </row>
    <row r="219" spans="1:11" ht="13.2">
      <c r="A219" s="131"/>
      <c r="B219" s="131"/>
      <c r="C219" s="131"/>
      <c r="D219" s="131"/>
      <c r="E219" s="131"/>
      <c r="F219" s="131"/>
      <c r="G219" s="131"/>
      <c r="H219" s="131"/>
      <c r="I219" s="131"/>
      <c r="J219" s="131"/>
      <c r="K219" s="132"/>
    </row>
    <row r="220" spans="1:11" ht="13.2">
      <c r="A220" s="131"/>
      <c r="B220" s="131"/>
      <c r="C220" s="131"/>
      <c r="D220" s="131"/>
      <c r="E220" s="131"/>
      <c r="F220" s="131"/>
      <c r="G220" s="131"/>
      <c r="H220" s="131"/>
      <c r="I220" s="131"/>
      <c r="J220" s="131"/>
      <c r="K220" s="132"/>
    </row>
    <row r="221" spans="1:11" ht="13.2">
      <c r="A221" s="131"/>
      <c r="B221" s="131"/>
      <c r="C221" s="131"/>
      <c r="D221" s="131"/>
      <c r="E221" s="131"/>
      <c r="F221" s="131"/>
      <c r="G221" s="131"/>
      <c r="H221" s="131"/>
      <c r="I221" s="131"/>
      <c r="J221" s="131"/>
      <c r="K221" s="132"/>
    </row>
    <row r="222" spans="1:11" ht="13.2">
      <c r="A222" s="131"/>
      <c r="B222" s="131"/>
      <c r="C222" s="131"/>
      <c r="D222" s="131"/>
      <c r="E222" s="131"/>
      <c r="F222" s="131"/>
      <c r="G222" s="131"/>
      <c r="H222" s="131"/>
      <c r="I222" s="131"/>
      <c r="J222" s="131"/>
      <c r="K222" s="132"/>
    </row>
    <row r="223" spans="1:11" ht="13.2">
      <c r="A223" s="131"/>
      <c r="B223" s="131"/>
      <c r="C223" s="131"/>
      <c r="D223" s="131"/>
      <c r="E223" s="131"/>
      <c r="F223" s="131"/>
      <c r="G223" s="131"/>
      <c r="H223" s="131"/>
      <c r="I223" s="131"/>
      <c r="J223" s="131"/>
      <c r="K223" s="132"/>
    </row>
    <row r="224" spans="1:11" ht="13.2">
      <c r="A224" s="131"/>
      <c r="B224" s="131"/>
      <c r="C224" s="131"/>
      <c r="D224" s="131"/>
      <c r="E224" s="131"/>
      <c r="F224" s="131"/>
      <c r="G224" s="131"/>
      <c r="H224" s="131"/>
      <c r="I224" s="131"/>
      <c r="J224" s="131"/>
      <c r="K224" s="132"/>
    </row>
    <row r="225" spans="1:11" ht="13.2">
      <c r="A225" s="131"/>
      <c r="B225" s="131"/>
      <c r="C225" s="131"/>
      <c r="D225" s="131"/>
      <c r="E225" s="131"/>
      <c r="F225" s="131"/>
      <c r="G225" s="131"/>
      <c r="H225" s="131"/>
      <c r="I225" s="131"/>
      <c r="J225" s="131"/>
      <c r="K225" s="132"/>
    </row>
    <row r="226" spans="1:11" ht="13.2">
      <c r="A226" s="131"/>
      <c r="B226" s="131"/>
      <c r="C226" s="131"/>
      <c r="D226" s="131"/>
      <c r="E226" s="131"/>
      <c r="F226" s="131"/>
      <c r="G226" s="131"/>
      <c r="H226" s="131"/>
      <c r="I226" s="131"/>
      <c r="J226" s="131"/>
      <c r="K226" s="132"/>
    </row>
    <row r="227" spans="1:11" ht="13.2">
      <c r="A227" s="131"/>
      <c r="B227" s="131"/>
      <c r="C227" s="131"/>
      <c r="D227" s="131"/>
      <c r="E227" s="131"/>
      <c r="F227" s="131"/>
      <c r="G227" s="131"/>
      <c r="H227" s="131"/>
      <c r="I227" s="131"/>
      <c r="J227" s="131"/>
      <c r="K227" s="132"/>
    </row>
    <row r="228" spans="1:11" ht="13.2">
      <c r="A228" s="131"/>
      <c r="B228" s="131"/>
      <c r="C228" s="131"/>
      <c r="D228" s="131"/>
      <c r="E228" s="131"/>
      <c r="F228" s="131"/>
      <c r="G228" s="131"/>
      <c r="H228" s="131"/>
      <c r="I228" s="131"/>
      <c r="J228" s="131"/>
      <c r="K228" s="132"/>
    </row>
    <row r="229" spans="1:11" ht="13.2">
      <c r="A229" s="131"/>
      <c r="B229" s="131"/>
      <c r="C229" s="131"/>
      <c r="D229" s="131"/>
      <c r="E229" s="131"/>
      <c r="F229" s="131"/>
      <c r="G229" s="131"/>
      <c r="H229" s="131"/>
      <c r="I229" s="131"/>
      <c r="J229" s="131"/>
      <c r="K229" s="132"/>
    </row>
    <row r="230" spans="1:11" ht="13.2">
      <c r="A230" s="131"/>
      <c r="B230" s="131"/>
      <c r="C230" s="131"/>
      <c r="D230" s="131"/>
      <c r="E230" s="131"/>
      <c r="F230" s="131"/>
      <c r="G230" s="131"/>
      <c r="H230" s="131"/>
      <c r="I230" s="131"/>
      <c r="J230" s="131"/>
      <c r="K230" s="132"/>
    </row>
    <row r="231" spans="1:11" ht="13.2">
      <c r="A231" s="131"/>
      <c r="B231" s="131"/>
      <c r="C231" s="131"/>
      <c r="D231" s="131"/>
      <c r="E231" s="131"/>
      <c r="F231" s="131"/>
      <c r="G231" s="131"/>
      <c r="H231" s="131"/>
      <c r="I231" s="131"/>
      <c r="J231" s="131"/>
      <c r="K231" s="132"/>
    </row>
    <row r="232" spans="1:11" ht="13.2">
      <c r="A232" s="131"/>
      <c r="B232" s="131"/>
      <c r="C232" s="131"/>
      <c r="D232" s="131"/>
      <c r="E232" s="131"/>
      <c r="F232" s="131"/>
      <c r="G232" s="131"/>
      <c r="H232" s="131"/>
      <c r="I232" s="131"/>
      <c r="J232" s="131"/>
      <c r="K232" s="132"/>
    </row>
    <row r="233" spans="1:11" ht="13.2">
      <c r="A233" s="131"/>
      <c r="B233" s="131"/>
      <c r="C233" s="131"/>
      <c r="D233" s="131"/>
      <c r="E233" s="131"/>
      <c r="F233" s="131"/>
      <c r="G233" s="131"/>
      <c r="H233" s="131"/>
      <c r="I233" s="131"/>
      <c r="J233" s="131"/>
      <c r="K233" s="132"/>
    </row>
    <row r="234" spans="1:11" ht="13.2">
      <c r="A234" s="131"/>
      <c r="B234" s="131"/>
      <c r="C234" s="131"/>
      <c r="D234" s="131"/>
      <c r="E234" s="131"/>
      <c r="F234" s="131"/>
      <c r="G234" s="131"/>
      <c r="H234" s="131"/>
      <c r="I234" s="131"/>
      <c r="J234" s="131"/>
      <c r="K234" s="132"/>
    </row>
    <row r="235" spans="1:11" ht="13.2">
      <c r="A235" s="131"/>
      <c r="B235" s="131"/>
      <c r="C235" s="131"/>
      <c r="D235" s="131"/>
      <c r="E235" s="131"/>
      <c r="F235" s="131"/>
      <c r="G235" s="131"/>
      <c r="H235" s="131"/>
      <c r="I235" s="131"/>
      <c r="J235" s="131"/>
      <c r="K235" s="132"/>
    </row>
    <row r="236" spans="1:11" ht="13.2">
      <c r="A236" s="131"/>
      <c r="B236" s="131"/>
      <c r="C236" s="131"/>
      <c r="D236" s="131"/>
      <c r="E236" s="131"/>
      <c r="F236" s="131"/>
      <c r="G236" s="131"/>
      <c r="H236" s="131"/>
      <c r="I236" s="131"/>
      <c r="J236" s="131"/>
      <c r="K236" s="132"/>
    </row>
    <row r="237" spans="1:11" ht="13.2">
      <c r="A237" s="131"/>
      <c r="B237" s="131"/>
      <c r="C237" s="131"/>
      <c r="D237" s="131"/>
      <c r="E237" s="131"/>
      <c r="F237" s="131"/>
      <c r="G237" s="131"/>
      <c r="H237" s="131"/>
      <c r="I237" s="131"/>
      <c r="J237" s="131"/>
      <c r="K237" s="132"/>
    </row>
    <row r="238" spans="1:11" ht="13.2">
      <c r="A238" s="131"/>
      <c r="B238" s="131"/>
      <c r="C238" s="131"/>
      <c r="D238" s="131"/>
      <c r="E238" s="131"/>
      <c r="F238" s="131"/>
      <c r="G238" s="131"/>
      <c r="H238" s="131"/>
      <c r="I238" s="131"/>
      <c r="J238" s="131"/>
      <c r="K238" s="132"/>
    </row>
    <row r="239" spans="1:11" ht="13.2">
      <c r="A239" s="131"/>
      <c r="B239" s="131"/>
      <c r="C239" s="131"/>
      <c r="D239" s="131"/>
      <c r="E239" s="131"/>
      <c r="F239" s="131"/>
      <c r="G239" s="131"/>
      <c r="H239" s="131"/>
      <c r="I239" s="131"/>
      <c r="J239" s="131"/>
      <c r="K239" s="132"/>
    </row>
    <row r="240" spans="1:11" ht="13.2">
      <c r="A240" s="131"/>
      <c r="B240" s="131"/>
      <c r="C240" s="131"/>
      <c r="D240" s="131"/>
      <c r="E240" s="131"/>
      <c r="F240" s="131"/>
      <c r="G240" s="131"/>
      <c r="H240" s="131"/>
      <c r="I240" s="131"/>
      <c r="J240" s="131"/>
      <c r="K240" s="132"/>
    </row>
    <row r="241" spans="1:11" ht="13.2">
      <c r="A241" s="131"/>
      <c r="B241" s="131"/>
      <c r="C241" s="131"/>
      <c r="D241" s="131"/>
      <c r="E241" s="131"/>
      <c r="F241" s="131"/>
      <c r="G241" s="131"/>
      <c r="H241" s="131"/>
      <c r="I241" s="131"/>
      <c r="J241" s="131"/>
      <c r="K241" s="132"/>
    </row>
    <row r="242" spans="1:11" ht="13.2">
      <c r="A242" s="131"/>
      <c r="B242" s="131"/>
      <c r="C242" s="131"/>
      <c r="D242" s="131"/>
      <c r="E242" s="131"/>
      <c r="F242" s="131"/>
      <c r="G242" s="131"/>
      <c r="H242" s="131"/>
      <c r="I242" s="131"/>
      <c r="J242" s="131"/>
      <c r="K242" s="132"/>
    </row>
    <row r="243" spans="1:11" ht="13.2">
      <c r="A243" s="131"/>
      <c r="B243" s="131"/>
      <c r="C243" s="131"/>
      <c r="D243" s="131"/>
      <c r="E243" s="131"/>
      <c r="F243" s="131"/>
      <c r="G243" s="131"/>
      <c r="H243" s="131"/>
      <c r="I243" s="131"/>
      <c r="J243" s="131"/>
      <c r="K243" s="132"/>
    </row>
    <row r="244" spans="1:11" ht="13.2">
      <c r="A244" s="131"/>
      <c r="B244" s="131"/>
      <c r="C244" s="131"/>
      <c r="D244" s="131"/>
      <c r="E244" s="131"/>
      <c r="F244" s="131"/>
      <c r="G244" s="131"/>
      <c r="H244" s="131"/>
      <c r="I244" s="131"/>
      <c r="J244" s="131"/>
      <c r="K244" s="132"/>
    </row>
    <row r="245" spans="1:11" ht="13.2">
      <c r="A245" s="131"/>
      <c r="B245" s="131"/>
      <c r="C245" s="131"/>
      <c r="D245" s="131"/>
      <c r="E245" s="131"/>
      <c r="F245" s="131"/>
      <c r="G245" s="131"/>
      <c r="H245" s="131"/>
      <c r="I245" s="131"/>
      <c r="J245" s="131"/>
      <c r="K245" s="132"/>
    </row>
    <row r="246" spans="1:11" ht="13.2">
      <c r="A246" s="131"/>
      <c r="B246" s="131"/>
      <c r="C246" s="131"/>
      <c r="D246" s="131"/>
      <c r="E246" s="131"/>
      <c r="F246" s="131"/>
      <c r="G246" s="131"/>
      <c r="H246" s="131"/>
      <c r="I246" s="131"/>
      <c r="J246" s="131"/>
      <c r="K246" s="132"/>
    </row>
    <row r="247" spans="1:11" ht="13.2">
      <c r="A247" s="131"/>
      <c r="B247" s="131"/>
      <c r="C247" s="131"/>
      <c r="D247" s="131"/>
      <c r="E247" s="131"/>
      <c r="F247" s="131"/>
      <c r="G247" s="131"/>
      <c r="H247" s="131"/>
      <c r="I247" s="131"/>
      <c r="J247" s="131"/>
      <c r="K247" s="132"/>
    </row>
    <row r="248" spans="1:11" ht="13.2">
      <c r="A248" s="131"/>
      <c r="B248" s="131"/>
      <c r="C248" s="131"/>
      <c r="D248" s="131"/>
      <c r="E248" s="131"/>
      <c r="F248" s="131"/>
      <c r="G248" s="131"/>
      <c r="H248" s="131"/>
      <c r="I248" s="131"/>
      <c r="J248" s="131"/>
      <c r="K248" s="132"/>
    </row>
    <row r="249" spans="1:11" ht="13.2">
      <c r="A249" s="131"/>
      <c r="B249" s="131"/>
      <c r="C249" s="131"/>
      <c r="D249" s="131"/>
      <c r="E249" s="131"/>
      <c r="F249" s="131"/>
      <c r="G249" s="131"/>
      <c r="H249" s="131"/>
      <c r="I249" s="131"/>
      <c r="J249" s="131"/>
      <c r="K249" s="132"/>
    </row>
    <row r="250" spans="1:11" ht="13.2">
      <c r="A250" s="131"/>
      <c r="B250" s="131"/>
      <c r="C250" s="131"/>
      <c r="D250" s="131"/>
      <c r="E250" s="131"/>
      <c r="F250" s="131"/>
      <c r="G250" s="131"/>
      <c r="H250" s="131"/>
      <c r="I250" s="131"/>
      <c r="J250" s="131"/>
      <c r="K250" s="132"/>
    </row>
    <row r="251" spans="1:11" ht="13.2">
      <c r="A251" s="131"/>
      <c r="B251" s="131"/>
      <c r="C251" s="131"/>
      <c r="D251" s="131"/>
      <c r="E251" s="131"/>
      <c r="F251" s="131"/>
      <c r="G251" s="131"/>
      <c r="H251" s="131"/>
      <c r="I251" s="131"/>
      <c r="J251" s="131"/>
      <c r="K251" s="132"/>
    </row>
    <row r="252" spans="1:11" ht="13.2">
      <c r="A252" s="131"/>
      <c r="B252" s="131"/>
      <c r="C252" s="131"/>
      <c r="D252" s="131"/>
      <c r="E252" s="131"/>
      <c r="F252" s="131"/>
      <c r="G252" s="131"/>
      <c r="H252" s="131"/>
      <c r="I252" s="131"/>
      <c r="J252" s="131"/>
      <c r="K252" s="132"/>
    </row>
    <row r="253" spans="1:11" ht="13.2">
      <c r="A253" s="131"/>
      <c r="B253" s="131"/>
      <c r="C253" s="131"/>
      <c r="D253" s="131"/>
      <c r="E253" s="131"/>
      <c r="F253" s="131"/>
      <c r="G253" s="131"/>
      <c r="H253" s="131"/>
      <c r="I253" s="131"/>
      <c r="J253" s="131"/>
      <c r="K253" s="132"/>
    </row>
    <row r="254" spans="1:11" ht="13.2">
      <c r="A254" s="131"/>
      <c r="B254" s="131"/>
      <c r="C254" s="131"/>
      <c r="D254" s="131"/>
      <c r="E254" s="131"/>
      <c r="F254" s="131"/>
      <c r="G254" s="131"/>
      <c r="H254" s="131"/>
      <c r="I254" s="131"/>
      <c r="J254" s="131"/>
      <c r="K254" s="132"/>
    </row>
    <row r="255" spans="1:11" ht="13.2">
      <c r="A255" s="131"/>
      <c r="B255" s="131"/>
      <c r="C255" s="131"/>
      <c r="D255" s="131"/>
      <c r="E255" s="131"/>
      <c r="F255" s="131"/>
      <c r="G255" s="131"/>
      <c r="H255" s="131"/>
      <c r="I255" s="131"/>
      <c r="J255" s="131"/>
      <c r="K255" s="132"/>
    </row>
    <row r="256" spans="1:11" ht="13.2">
      <c r="A256" s="131"/>
      <c r="B256" s="131"/>
      <c r="C256" s="131"/>
      <c r="D256" s="131"/>
      <c r="E256" s="131"/>
      <c r="F256" s="131"/>
      <c r="G256" s="131"/>
      <c r="H256" s="131"/>
      <c r="I256" s="131"/>
      <c r="J256" s="131"/>
      <c r="K256" s="132"/>
    </row>
    <row r="257" spans="1:11" ht="13.2">
      <c r="A257" s="131"/>
      <c r="B257" s="131"/>
      <c r="C257" s="131"/>
      <c r="D257" s="131"/>
      <c r="E257" s="131"/>
      <c r="F257" s="131"/>
      <c r="G257" s="131"/>
      <c r="H257" s="131"/>
      <c r="I257" s="131"/>
      <c r="J257" s="131"/>
      <c r="K257" s="132"/>
    </row>
    <row r="258" spans="1:11" ht="13.2">
      <c r="A258" s="131"/>
      <c r="B258" s="131"/>
      <c r="C258" s="131"/>
      <c r="D258" s="131"/>
      <c r="E258" s="131"/>
      <c r="F258" s="131"/>
      <c r="G258" s="131"/>
      <c r="H258" s="131"/>
      <c r="I258" s="131"/>
      <c r="J258" s="131"/>
      <c r="K258" s="132"/>
    </row>
    <row r="259" spans="1:11" ht="13.2">
      <c r="A259" s="131"/>
      <c r="B259" s="131"/>
      <c r="C259" s="131"/>
      <c r="D259" s="131"/>
      <c r="E259" s="131"/>
      <c r="F259" s="131"/>
      <c r="G259" s="131"/>
      <c r="H259" s="131"/>
      <c r="I259" s="131"/>
      <c r="J259" s="131"/>
      <c r="K259" s="132"/>
    </row>
    <row r="260" spans="1:11" ht="13.2">
      <c r="A260" s="131"/>
      <c r="B260" s="131"/>
      <c r="C260" s="131"/>
      <c r="D260" s="131"/>
      <c r="E260" s="131"/>
      <c r="F260" s="131"/>
      <c r="G260" s="131"/>
      <c r="H260" s="131"/>
      <c r="I260" s="131"/>
      <c r="J260" s="131"/>
      <c r="K260" s="132"/>
    </row>
    <row r="261" spans="1:11" ht="13.2">
      <c r="A261" s="131"/>
      <c r="B261" s="131"/>
      <c r="C261" s="131"/>
      <c r="D261" s="131"/>
      <c r="E261" s="131"/>
      <c r="F261" s="131"/>
      <c r="G261" s="131"/>
      <c r="H261" s="131"/>
      <c r="I261" s="131"/>
      <c r="J261" s="131"/>
      <c r="K261" s="132"/>
    </row>
    <row r="262" spans="1:11" ht="13.2">
      <c r="A262" s="131"/>
      <c r="B262" s="131"/>
      <c r="C262" s="131"/>
      <c r="D262" s="131"/>
      <c r="E262" s="131"/>
      <c r="F262" s="131"/>
      <c r="G262" s="131"/>
      <c r="H262" s="131"/>
      <c r="I262" s="131"/>
      <c r="J262" s="131"/>
      <c r="K262" s="132"/>
    </row>
    <row r="263" spans="1:11" ht="13.2">
      <c r="A263" s="131"/>
      <c r="B263" s="131"/>
      <c r="C263" s="131"/>
      <c r="D263" s="131"/>
      <c r="E263" s="131"/>
      <c r="F263" s="131"/>
      <c r="G263" s="131"/>
      <c r="H263" s="131"/>
      <c r="I263" s="131"/>
      <c r="J263" s="131"/>
      <c r="K263" s="132"/>
    </row>
    <row r="264" spans="1:11" ht="13.2">
      <c r="A264" s="131"/>
      <c r="B264" s="131"/>
      <c r="C264" s="131"/>
      <c r="D264" s="131"/>
      <c r="E264" s="131"/>
      <c r="F264" s="131"/>
      <c r="G264" s="131"/>
      <c r="H264" s="131"/>
      <c r="I264" s="131"/>
      <c r="J264" s="131"/>
      <c r="K264" s="132"/>
    </row>
    <row r="265" spans="1:11" ht="13.2">
      <c r="A265" s="131"/>
      <c r="B265" s="131"/>
      <c r="C265" s="131"/>
      <c r="D265" s="131"/>
      <c r="E265" s="131"/>
      <c r="F265" s="131"/>
      <c r="G265" s="131"/>
      <c r="H265" s="131"/>
      <c r="I265" s="131"/>
      <c r="J265" s="131"/>
      <c r="K265" s="132"/>
    </row>
    <row r="266" spans="1:11" ht="13.2">
      <c r="A266" s="131"/>
      <c r="B266" s="131"/>
      <c r="C266" s="131"/>
      <c r="D266" s="131"/>
      <c r="E266" s="131"/>
      <c r="F266" s="131"/>
      <c r="G266" s="131"/>
      <c r="H266" s="131"/>
      <c r="I266" s="131"/>
      <c r="J266" s="131"/>
      <c r="K266" s="132"/>
    </row>
    <row r="267" spans="1:11" ht="13.2">
      <c r="A267" s="131"/>
      <c r="B267" s="131"/>
      <c r="C267" s="131"/>
      <c r="D267" s="131"/>
      <c r="E267" s="131"/>
      <c r="F267" s="131"/>
      <c r="G267" s="131"/>
      <c r="H267" s="131"/>
      <c r="I267" s="131"/>
      <c r="J267" s="131"/>
      <c r="K267" s="132"/>
    </row>
    <row r="268" spans="1:11" ht="13.2">
      <c r="A268" s="131"/>
      <c r="B268" s="131"/>
      <c r="C268" s="131"/>
      <c r="D268" s="131"/>
      <c r="E268" s="131"/>
      <c r="F268" s="131"/>
      <c r="G268" s="131"/>
      <c r="H268" s="131"/>
      <c r="I268" s="131"/>
      <c r="J268" s="131"/>
      <c r="K268" s="132"/>
    </row>
    <row r="269" spans="1:11" ht="13.2">
      <c r="A269" s="131"/>
      <c r="B269" s="131"/>
      <c r="C269" s="131"/>
      <c r="D269" s="131"/>
      <c r="E269" s="131"/>
      <c r="F269" s="131"/>
      <c r="G269" s="131"/>
      <c r="H269" s="131"/>
      <c r="I269" s="131"/>
      <c r="J269" s="131"/>
      <c r="K269" s="132"/>
    </row>
    <row r="270" spans="1:11" ht="13.2">
      <c r="A270" s="131"/>
      <c r="B270" s="131"/>
      <c r="C270" s="131"/>
      <c r="D270" s="131"/>
      <c r="E270" s="131"/>
      <c r="F270" s="131"/>
      <c r="G270" s="131"/>
      <c r="H270" s="131"/>
      <c r="I270" s="131"/>
      <c r="J270" s="131"/>
      <c r="K270" s="132"/>
    </row>
    <row r="271" spans="1:11" ht="13.2">
      <c r="A271" s="131"/>
      <c r="B271" s="131"/>
      <c r="C271" s="131"/>
      <c r="D271" s="131"/>
      <c r="E271" s="131"/>
      <c r="F271" s="131"/>
      <c r="G271" s="131"/>
      <c r="H271" s="131"/>
      <c r="I271" s="131"/>
      <c r="J271" s="131"/>
      <c r="K271" s="132"/>
    </row>
    <row r="272" spans="1:11" ht="13.2">
      <c r="A272" s="131"/>
      <c r="B272" s="131"/>
      <c r="C272" s="131"/>
      <c r="D272" s="131"/>
      <c r="E272" s="131"/>
      <c r="F272" s="131"/>
      <c r="G272" s="131"/>
      <c r="H272" s="131"/>
      <c r="I272" s="131"/>
      <c r="J272" s="131"/>
      <c r="K272" s="132"/>
    </row>
    <row r="273" spans="1:11" ht="13.2">
      <c r="A273" s="131"/>
      <c r="B273" s="131"/>
      <c r="C273" s="131"/>
      <c r="D273" s="131"/>
      <c r="E273" s="131"/>
      <c r="F273" s="131"/>
      <c r="G273" s="131"/>
      <c r="H273" s="131"/>
      <c r="I273" s="131"/>
      <c r="J273" s="131"/>
      <c r="K273" s="132"/>
    </row>
    <row r="274" spans="1:11" ht="13.2">
      <c r="A274" s="131"/>
      <c r="B274" s="131"/>
      <c r="C274" s="131"/>
      <c r="D274" s="131"/>
      <c r="E274" s="131"/>
      <c r="F274" s="131"/>
      <c r="G274" s="131"/>
      <c r="H274" s="131"/>
      <c r="I274" s="131"/>
      <c r="J274" s="131"/>
      <c r="K274" s="132"/>
    </row>
    <row r="275" spans="1:11" ht="13.2">
      <c r="A275" s="131"/>
      <c r="B275" s="131"/>
      <c r="C275" s="131"/>
      <c r="D275" s="131"/>
      <c r="E275" s="131"/>
      <c r="F275" s="131"/>
      <c r="G275" s="131"/>
      <c r="H275" s="131"/>
      <c r="I275" s="131"/>
      <c r="J275" s="131"/>
      <c r="K275" s="132"/>
    </row>
    <row r="276" spans="1:11" ht="13.2">
      <c r="A276" s="131"/>
      <c r="B276" s="131"/>
      <c r="C276" s="131"/>
      <c r="D276" s="131"/>
      <c r="E276" s="131"/>
      <c r="F276" s="131"/>
      <c r="G276" s="131"/>
      <c r="H276" s="131"/>
      <c r="I276" s="131"/>
      <c r="J276" s="131"/>
      <c r="K276" s="132"/>
    </row>
    <row r="277" spans="1:11" ht="13.2">
      <c r="A277" s="131"/>
      <c r="B277" s="131"/>
      <c r="C277" s="131"/>
      <c r="D277" s="131"/>
      <c r="E277" s="131"/>
      <c r="F277" s="131"/>
      <c r="G277" s="131"/>
      <c r="H277" s="131"/>
      <c r="I277" s="131"/>
      <c r="J277" s="131"/>
      <c r="K277" s="132"/>
    </row>
    <row r="278" spans="1:11" ht="13.2">
      <c r="A278" s="131"/>
      <c r="B278" s="131"/>
      <c r="C278" s="131"/>
      <c r="D278" s="131"/>
      <c r="E278" s="131"/>
      <c r="F278" s="131"/>
      <c r="G278" s="131"/>
      <c r="H278" s="131"/>
      <c r="I278" s="131"/>
      <c r="J278" s="131"/>
      <c r="K278" s="132"/>
    </row>
    <row r="279" spans="1:11" ht="13.2">
      <c r="A279" s="131"/>
      <c r="B279" s="131"/>
      <c r="C279" s="131"/>
      <c r="D279" s="131"/>
      <c r="E279" s="131"/>
      <c r="F279" s="131"/>
      <c r="G279" s="131"/>
      <c r="H279" s="131"/>
      <c r="I279" s="131"/>
      <c r="J279" s="131"/>
      <c r="K279" s="132"/>
    </row>
    <row r="280" spans="1:11" ht="13.2">
      <c r="A280" s="131"/>
      <c r="B280" s="131"/>
      <c r="C280" s="131"/>
      <c r="D280" s="131"/>
      <c r="E280" s="131"/>
      <c r="F280" s="131"/>
      <c r="G280" s="131"/>
      <c r="H280" s="131"/>
      <c r="I280" s="131"/>
      <c r="J280" s="131"/>
      <c r="K280" s="132"/>
    </row>
    <row r="281" spans="1:11" ht="13.2">
      <c r="A281" s="131"/>
      <c r="B281" s="131"/>
      <c r="C281" s="131"/>
      <c r="D281" s="131"/>
      <c r="E281" s="131"/>
      <c r="F281" s="131"/>
      <c r="G281" s="131"/>
      <c r="H281" s="131"/>
      <c r="I281" s="131"/>
      <c r="J281" s="131"/>
      <c r="K281" s="132"/>
    </row>
    <row r="282" spans="1:11" ht="13.2">
      <c r="A282" s="131"/>
      <c r="B282" s="131"/>
      <c r="C282" s="131"/>
      <c r="D282" s="131"/>
      <c r="E282" s="131"/>
      <c r="F282" s="131"/>
      <c r="G282" s="131"/>
      <c r="H282" s="131"/>
      <c r="I282" s="131"/>
      <c r="J282" s="131"/>
      <c r="K282" s="132"/>
    </row>
    <row r="283" spans="1:11" ht="13.2">
      <c r="A283" s="131"/>
      <c r="B283" s="131"/>
      <c r="C283" s="131"/>
      <c r="D283" s="131"/>
      <c r="E283" s="131"/>
      <c r="F283" s="131"/>
      <c r="G283" s="131"/>
      <c r="H283" s="131"/>
      <c r="I283" s="131"/>
      <c r="J283" s="131"/>
      <c r="K283" s="132"/>
    </row>
    <row r="284" spans="1:11" ht="13.2">
      <c r="A284" s="131"/>
      <c r="B284" s="131"/>
      <c r="C284" s="131"/>
      <c r="D284" s="131"/>
      <c r="E284" s="131"/>
      <c r="F284" s="131"/>
      <c r="G284" s="131"/>
      <c r="H284" s="131"/>
      <c r="I284" s="131"/>
      <c r="J284" s="131"/>
      <c r="K284" s="132"/>
    </row>
    <row r="285" spans="1:11" ht="13.2">
      <c r="A285" s="131"/>
      <c r="B285" s="131"/>
      <c r="C285" s="131"/>
      <c r="D285" s="131"/>
      <c r="E285" s="131"/>
      <c r="F285" s="131"/>
      <c r="G285" s="131"/>
      <c r="H285" s="131"/>
      <c r="I285" s="131"/>
      <c r="J285" s="131"/>
      <c r="K285" s="132"/>
    </row>
    <row r="286" spans="1:11" ht="13.2">
      <c r="A286" s="131"/>
      <c r="B286" s="131"/>
      <c r="C286" s="131"/>
      <c r="D286" s="131"/>
      <c r="E286" s="131"/>
      <c r="F286" s="131"/>
      <c r="G286" s="131"/>
      <c r="H286" s="131"/>
      <c r="I286" s="131"/>
      <c r="J286" s="131"/>
      <c r="K286" s="132"/>
    </row>
    <row r="287" spans="1:11" ht="13.2">
      <c r="A287" s="131"/>
      <c r="B287" s="131"/>
      <c r="C287" s="131"/>
      <c r="D287" s="131"/>
      <c r="E287" s="131"/>
      <c r="F287" s="131"/>
      <c r="G287" s="131"/>
      <c r="H287" s="131"/>
      <c r="I287" s="131"/>
      <c r="J287" s="131"/>
      <c r="K287" s="132"/>
    </row>
    <row r="288" spans="1:11" ht="13.2">
      <c r="A288" s="131"/>
      <c r="B288" s="131"/>
      <c r="C288" s="131"/>
      <c r="D288" s="131"/>
      <c r="E288" s="131"/>
      <c r="F288" s="131"/>
      <c r="G288" s="131"/>
      <c r="H288" s="131"/>
      <c r="I288" s="131"/>
      <c r="J288" s="131"/>
      <c r="K288" s="132"/>
    </row>
    <row r="289" spans="1:11" ht="13.2">
      <c r="A289" s="131"/>
      <c r="B289" s="131"/>
      <c r="C289" s="131"/>
      <c r="D289" s="131"/>
      <c r="E289" s="131"/>
      <c r="F289" s="131"/>
      <c r="G289" s="131"/>
      <c r="H289" s="131"/>
      <c r="I289" s="131"/>
      <c r="J289" s="131"/>
      <c r="K289" s="132"/>
    </row>
    <row r="290" spans="1:11" ht="13.2">
      <c r="A290" s="131"/>
      <c r="B290" s="131"/>
      <c r="C290" s="131"/>
      <c r="D290" s="131"/>
      <c r="E290" s="131"/>
      <c r="F290" s="131"/>
      <c r="G290" s="131"/>
      <c r="H290" s="131"/>
      <c r="I290" s="131"/>
      <c r="J290" s="131"/>
      <c r="K290" s="132"/>
    </row>
    <row r="291" spans="1:11" ht="13.2">
      <c r="A291" s="131"/>
      <c r="B291" s="131"/>
      <c r="C291" s="131"/>
      <c r="D291" s="131"/>
      <c r="E291" s="131"/>
      <c r="F291" s="131"/>
      <c r="G291" s="131"/>
      <c r="H291" s="131"/>
      <c r="I291" s="131"/>
      <c r="J291" s="131"/>
      <c r="K291" s="132"/>
    </row>
    <row r="292" spans="1:11" ht="13.2">
      <c r="A292" s="131"/>
      <c r="B292" s="131"/>
      <c r="C292" s="131"/>
      <c r="D292" s="131"/>
      <c r="E292" s="131"/>
      <c r="F292" s="131"/>
      <c r="G292" s="131"/>
      <c r="H292" s="131"/>
      <c r="I292" s="131"/>
      <c r="J292" s="131"/>
      <c r="K292" s="132"/>
    </row>
    <row r="293" spans="1:11" ht="13.2">
      <c r="A293" s="131"/>
      <c r="B293" s="131"/>
      <c r="C293" s="131"/>
      <c r="D293" s="131"/>
      <c r="E293" s="131"/>
      <c r="F293" s="131"/>
      <c r="G293" s="131"/>
      <c r="H293" s="131"/>
      <c r="I293" s="131"/>
      <c r="J293" s="131"/>
      <c r="K293" s="132"/>
    </row>
    <row r="294" spans="1:11" ht="13.2">
      <c r="A294" s="131"/>
      <c r="B294" s="131"/>
      <c r="C294" s="131"/>
      <c r="D294" s="131"/>
      <c r="E294" s="131"/>
      <c r="F294" s="131"/>
      <c r="G294" s="131"/>
      <c r="H294" s="131"/>
      <c r="I294" s="131"/>
      <c r="J294" s="131"/>
      <c r="K294" s="132"/>
    </row>
    <row r="295" spans="1:11" ht="13.2">
      <c r="A295" s="131"/>
      <c r="B295" s="131"/>
      <c r="C295" s="131"/>
      <c r="D295" s="131"/>
      <c r="E295" s="131"/>
      <c r="F295" s="131"/>
      <c r="G295" s="131"/>
      <c r="H295" s="131"/>
      <c r="I295" s="131"/>
      <c r="J295" s="131"/>
      <c r="K295" s="132"/>
    </row>
    <row r="296" spans="1:11" ht="13.2">
      <c r="A296" s="131"/>
      <c r="B296" s="131"/>
      <c r="C296" s="131"/>
      <c r="D296" s="131"/>
      <c r="E296" s="131"/>
      <c r="F296" s="131"/>
      <c r="G296" s="131"/>
      <c r="H296" s="131"/>
      <c r="I296" s="131"/>
      <c r="J296" s="131"/>
      <c r="K296" s="132"/>
    </row>
    <row r="297" spans="1:11" ht="13.2">
      <c r="A297" s="131"/>
      <c r="B297" s="131"/>
      <c r="C297" s="131"/>
      <c r="D297" s="131"/>
      <c r="E297" s="131"/>
      <c r="F297" s="131"/>
      <c r="G297" s="131"/>
      <c r="H297" s="131"/>
      <c r="I297" s="131"/>
      <c r="J297" s="131"/>
      <c r="K297" s="132"/>
    </row>
    <row r="298" spans="1:11" ht="13.2">
      <c r="A298" s="131"/>
      <c r="B298" s="131"/>
      <c r="C298" s="131"/>
      <c r="D298" s="131"/>
      <c r="E298" s="131"/>
      <c r="F298" s="131"/>
      <c r="G298" s="131"/>
      <c r="H298" s="131"/>
      <c r="I298" s="131"/>
      <c r="J298" s="131"/>
      <c r="K298" s="132"/>
    </row>
    <row r="299" spans="1:11" ht="13.2">
      <c r="A299" s="131"/>
      <c r="B299" s="131"/>
      <c r="C299" s="131"/>
      <c r="D299" s="131"/>
      <c r="E299" s="131"/>
      <c r="F299" s="131"/>
      <c r="G299" s="131"/>
      <c r="H299" s="131"/>
      <c r="I299" s="131"/>
      <c r="J299" s="131"/>
      <c r="K299" s="132"/>
    </row>
    <row r="300" spans="1:11" ht="13.2">
      <c r="A300" s="131"/>
      <c r="B300" s="131"/>
      <c r="C300" s="131"/>
      <c r="D300" s="131"/>
      <c r="E300" s="131"/>
      <c r="F300" s="131"/>
      <c r="G300" s="131"/>
      <c r="H300" s="131"/>
      <c r="I300" s="131"/>
      <c r="J300" s="131"/>
      <c r="K300" s="132"/>
    </row>
    <row r="301" spans="1:11" ht="13.2">
      <c r="A301" s="131"/>
      <c r="B301" s="131"/>
      <c r="C301" s="131"/>
      <c r="D301" s="131"/>
      <c r="E301" s="131"/>
      <c r="F301" s="131"/>
      <c r="G301" s="131"/>
      <c r="H301" s="131"/>
      <c r="I301" s="131"/>
      <c r="J301" s="131"/>
      <c r="K301" s="132"/>
    </row>
    <row r="302" spans="1:11" ht="13.2">
      <c r="A302" s="131"/>
      <c r="B302" s="131"/>
      <c r="C302" s="131"/>
      <c r="D302" s="131"/>
      <c r="E302" s="131"/>
      <c r="F302" s="131"/>
      <c r="G302" s="131"/>
      <c r="H302" s="131"/>
      <c r="I302" s="131"/>
      <c r="J302" s="131"/>
      <c r="K302" s="132"/>
    </row>
    <row r="303" spans="1:11" ht="13.2">
      <c r="A303" s="131"/>
      <c r="B303" s="131"/>
      <c r="C303" s="131"/>
      <c r="D303" s="131"/>
      <c r="E303" s="131"/>
      <c r="F303" s="131"/>
      <c r="G303" s="131"/>
      <c r="H303" s="131"/>
      <c r="I303" s="131"/>
      <c r="J303" s="131"/>
      <c r="K303" s="132"/>
    </row>
    <row r="304" spans="1:11" ht="13.2">
      <c r="A304" s="131"/>
      <c r="B304" s="131"/>
      <c r="C304" s="131"/>
      <c r="D304" s="131"/>
      <c r="E304" s="131"/>
      <c r="F304" s="131"/>
      <c r="G304" s="131"/>
      <c r="H304" s="131"/>
      <c r="I304" s="131"/>
      <c r="J304" s="131"/>
      <c r="K304" s="132"/>
    </row>
    <row r="305" spans="1:11" ht="13.2">
      <c r="A305" s="131"/>
      <c r="B305" s="131"/>
      <c r="C305" s="131"/>
      <c r="D305" s="131"/>
      <c r="E305" s="131"/>
      <c r="F305" s="131"/>
      <c r="G305" s="131"/>
      <c r="H305" s="131"/>
      <c r="I305" s="131"/>
      <c r="J305" s="131"/>
      <c r="K305" s="132"/>
    </row>
    <row r="306" spans="1:11" ht="13.2">
      <c r="A306" s="131"/>
      <c r="B306" s="131"/>
      <c r="C306" s="131"/>
      <c r="D306" s="131"/>
      <c r="E306" s="131"/>
      <c r="F306" s="131"/>
      <c r="G306" s="131"/>
      <c r="H306" s="131"/>
      <c r="I306" s="131"/>
      <c r="J306" s="131"/>
      <c r="K306" s="132"/>
    </row>
    <row r="307" spans="1:11" ht="13.2">
      <c r="A307" s="131"/>
      <c r="B307" s="131"/>
      <c r="C307" s="131"/>
      <c r="D307" s="131"/>
      <c r="E307" s="131"/>
      <c r="F307" s="131"/>
      <c r="G307" s="131"/>
      <c r="H307" s="131"/>
      <c r="I307" s="131"/>
      <c r="J307" s="131"/>
      <c r="K307" s="132"/>
    </row>
    <row r="308" spans="1:11" ht="13.2">
      <c r="A308" s="131"/>
      <c r="B308" s="131"/>
      <c r="C308" s="131"/>
      <c r="D308" s="131"/>
      <c r="E308" s="131"/>
      <c r="F308" s="131"/>
      <c r="G308" s="131"/>
      <c r="H308" s="131"/>
      <c r="I308" s="131"/>
      <c r="J308" s="131"/>
      <c r="K308" s="132"/>
    </row>
    <row r="309" spans="1:11" ht="13.2">
      <c r="A309" s="131"/>
      <c r="B309" s="131"/>
      <c r="C309" s="131"/>
      <c r="D309" s="131"/>
      <c r="E309" s="131"/>
      <c r="F309" s="131"/>
      <c r="G309" s="131"/>
      <c r="H309" s="131"/>
      <c r="I309" s="131"/>
      <c r="J309" s="131"/>
      <c r="K309" s="132"/>
    </row>
    <row r="310" spans="1:11" ht="13.2">
      <c r="A310" s="131"/>
      <c r="B310" s="131"/>
      <c r="C310" s="131"/>
      <c r="D310" s="131"/>
      <c r="E310" s="131"/>
      <c r="F310" s="131"/>
      <c r="G310" s="131"/>
      <c r="H310" s="131"/>
      <c r="I310" s="131"/>
      <c r="J310" s="131"/>
      <c r="K310" s="132"/>
    </row>
    <row r="311" spans="1:11" ht="13.2">
      <c r="A311" s="131"/>
      <c r="B311" s="131"/>
      <c r="C311" s="131"/>
      <c r="D311" s="131"/>
      <c r="E311" s="131"/>
      <c r="F311" s="131"/>
      <c r="G311" s="131"/>
      <c r="H311" s="131"/>
      <c r="I311" s="131"/>
      <c r="J311" s="131"/>
      <c r="K311" s="132"/>
    </row>
    <row r="312" spans="1:11" ht="13.2">
      <c r="A312" s="131"/>
      <c r="B312" s="131"/>
      <c r="C312" s="131"/>
      <c r="D312" s="131"/>
      <c r="E312" s="131"/>
      <c r="F312" s="131"/>
      <c r="G312" s="131"/>
      <c r="H312" s="131"/>
      <c r="I312" s="131"/>
      <c r="J312" s="131"/>
      <c r="K312" s="132"/>
    </row>
    <row r="313" spans="1:11" ht="13.2">
      <c r="A313" s="131"/>
      <c r="B313" s="131"/>
      <c r="C313" s="131"/>
      <c r="D313" s="131"/>
      <c r="E313" s="131"/>
      <c r="F313" s="131"/>
      <c r="G313" s="131"/>
      <c r="H313" s="131"/>
      <c r="I313" s="131"/>
      <c r="J313" s="131"/>
      <c r="K313" s="132"/>
    </row>
    <row r="314" spans="1:11" ht="13.2">
      <c r="A314" s="131"/>
      <c r="B314" s="131"/>
      <c r="C314" s="131"/>
      <c r="D314" s="131"/>
      <c r="E314" s="131"/>
      <c r="F314" s="131"/>
      <c r="G314" s="131"/>
      <c r="H314" s="131"/>
      <c r="I314" s="131"/>
      <c r="J314" s="131"/>
      <c r="K314" s="132"/>
    </row>
    <row r="315" spans="1:11" ht="13.2">
      <c r="A315" s="131"/>
      <c r="B315" s="131"/>
      <c r="C315" s="131"/>
      <c r="D315" s="131"/>
      <c r="E315" s="131"/>
      <c r="F315" s="131"/>
      <c r="G315" s="131"/>
      <c r="H315" s="131"/>
      <c r="I315" s="131"/>
      <c r="J315" s="131"/>
      <c r="K315" s="132"/>
    </row>
    <row r="316" spans="1:11" ht="13.2">
      <c r="A316" s="131"/>
      <c r="B316" s="131"/>
      <c r="C316" s="131"/>
      <c r="D316" s="131"/>
      <c r="E316" s="131"/>
      <c r="F316" s="131"/>
      <c r="G316" s="131"/>
      <c r="H316" s="131"/>
      <c r="I316" s="131"/>
      <c r="J316" s="131"/>
      <c r="K316" s="132"/>
    </row>
    <row r="317" spans="1:11" ht="13.2">
      <c r="A317" s="131"/>
      <c r="B317" s="131"/>
      <c r="C317" s="131"/>
      <c r="D317" s="131"/>
      <c r="E317" s="131"/>
      <c r="F317" s="131"/>
      <c r="G317" s="131"/>
      <c r="H317" s="131"/>
      <c r="I317" s="131"/>
      <c r="J317" s="131"/>
      <c r="K317" s="132"/>
    </row>
    <row r="318" spans="1:11" ht="13.2">
      <c r="A318" s="131"/>
      <c r="B318" s="131"/>
      <c r="C318" s="131"/>
      <c r="D318" s="131"/>
      <c r="E318" s="131"/>
      <c r="F318" s="131"/>
      <c r="G318" s="131"/>
      <c r="H318" s="131"/>
      <c r="I318" s="131"/>
      <c r="J318" s="131"/>
      <c r="K318" s="132"/>
    </row>
    <row r="319" spans="1:11" ht="13.2">
      <c r="A319" s="131"/>
      <c r="B319" s="131"/>
      <c r="C319" s="131"/>
      <c r="D319" s="131"/>
      <c r="E319" s="131"/>
      <c r="F319" s="131"/>
      <c r="G319" s="131"/>
      <c r="H319" s="131"/>
      <c r="I319" s="131"/>
      <c r="J319" s="131"/>
      <c r="K319" s="132"/>
    </row>
    <row r="320" spans="1:11" ht="13.2">
      <c r="A320" s="131"/>
      <c r="B320" s="131"/>
      <c r="C320" s="131"/>
      <c r="D320" s="131"/>
      <c r="E320" s="131"/>
      <c r="F320" s="131"/>
      <c r="G320" s="131"/>
      <c r="H320" s="131"/>
      <c r="I320" s="131"/>
      <c r="J320" s="131"/>
      <c r="K320" s="132"/>
    </row>
    <row r="321" spans="1:11" ht="13.2">
      <c r="A321" s="131"/>
      <c r="B321" s="131"/>
      <c r="C321" s="131"/>
      <c r="D321" s="131"/>
      <c r="E321" s="131"/>
      <c r="F321" s="131"/>
      <c r="G321" s="131"/>
      <c r="H321" s="131"/>
      <c r="I321" s="131"/>
      <c r="J321" s="131"/>
      <c r="K321" s="132"/>
    </row>
    <row r="322" spans="1:11" ht="13.2">
      <c r="A322" s="131"/>
      <c r="B322" s="131"/>
      <c r="C322" s="131"/>
      <c r="D322" s="131"/>
      <c r="E322" s="131"/>
      <c r="F322" s="131"/>
      <c r="G322" s="131"/>
      <c r="H322" s="131"/>
      <c r="I322" s="131"/>
      <c r="J322" s="131"/>
      <c r="K322" s="132"/>
    </row>
    <row r="323" spans="1:11" ht="13.2">
      <c r="A323" s="131"/>
      <c r="B323" s="131"/>
      <c r="C323" s="131"/>
      <c r="D323" s="131"/>
      <c r="E323" s="131"/>
      <c r="F323" s="131"/>
      <c r="G323" s="131"/>
      <c r="H323" s="131"/>
      <c r="I323" s="131"/>
      <c r="J323" s="131"/>
      <c r="K323" s="132"/>
    </row>
    <row r="324" spans="1:11" ht="13.2">
      <c r="A324" s="131"/>
      <c r="B324" s="131"/>
      <c r="C324" s="131"/>
      <c r="D324" s="131"/>
      <c r="E324" s="131"/>
      <c r="F324" s="131"/>
      <c r="G324" s="131"/>
      <c r="H324" s="131"/>
      <c r="I324" s="131"/>
      <c r="J324" s="131"/>
      <c r="K324" s="132"/>
    </row>
    <row r="325" spans="1:11" ht="13.2">
      <c r="A325" s="131"/>
      <c r="B325" s="131"/>
      <c r="C325" s="131"/>
      <c r="D325" s="131"/>
      <c r="E325" s="131"/>
      <c r="F325" s="131"/>
      <c r="G325" s="131"/>
      <c r="H325" s="131"/>
      <c r="I325" s="131"/>
      <c r="J325" s="131"/>
      <c r="K325" s="132"/>
    </row>
    <row r="326" spans="1:11" ht="13.2">
      <c r="A326" s="131"/>
      <c r="B326" s="131"/>
      <c r="C326" s="131"/>
      <c r="D326" s="131"/>
      <c r="E326" s="131"/>
      <c r="F326" s="131"/>
      <c r="G326" s="131"/>
      <c r="H326" s="131"/>
      <c r="I326" s="131"/>
      <c r="J326" s="131"/>
      <c r="K326" s="132"/>
    </row>
    <row r="327" spans="1:11" ht="13.2">
      <c r="A327" s="131"/>
      <c r="B327" s="131"/>
      <c r="C327" s="131"/>
      <c r="D327" s="131"/>
      <c r="E327" s="131"/>
      <c r="F327" s="131"/>
      <c r="G327" s="131"/>
      <c r="H327" s="131"/>
      <c r="I327" s="131"/>
      <c r="J327" s="131"/>
      <c r="K327" s="132"/>
    </row>
    <row r="328" spans="1:11" ht="13.2">
      <c r="A328" s="131"/>
      <c r="B328" s="131"/>
      <c r="C328" s="131"/>
      <c r="D328" s="131"/>
      <c r="E328" s="131"/>
      <c r="F328" s="131"/>
      <c r="G328" s="131"/>
      <c r="H328" s="131"/>
      <c r="I328" s="131"/>
      <c r="J328" s="131"/>
      <c r="K328" s="132"/>
    </row>
    <row r="329" spans="1:11" ht="13.2">
      <c r="A329" s="131"/>
      <c r="B329" s="131"/>
      <c r="C329" s="131"/>
      <c r="D329" s="131"/>
      <c r="E329" s="131"/>
      <c r="F329" s="131"/>
      <c r="G329" s="131"/>
      <c r="H329" s="131"/>
      <c r="I329" s="131"/>
      <c r="J329" s="131"/>
      <c r="K329" s="132"/>
    </row>
    <row r="330" spans="1:11" ht="13.2">
      <c r="A330" s="131"/>
      <c r="B330" s="131"/>
      <c r="C330" s="131"/>
      <c r="D330" s="131"/>
      <c r="E330" s="131"/>
      <c r="F330" s="131"/>
      <c r="G330" s="131"/>
      <c r="H330" s="131"/>
      <c r="I330" s="131"/>
      <c r="J330" s="131"/>
      <c r="K330" s="132"/>
    </row>
    <row r="331" spans="1:11" ht="13.2">
      <c r="A331" s="131"/>
      <c r="B331" s="131"/>
      <c r="C331" s="131"/>
      <c r="D331" s="131"/>
      <c r="E331" s="131"/>
      <c r="F331" s="131"/>
      <c r="G331" s="131"/>
      <c r="H331" s="131"/>
      <c r="I331" s="131"/>
      <c r="J331" s="131"/>
      <c r="K331" s="132"/>
    </row>
    <row r="332" spans="1:11" ht="13.2">
      <c r="A332" s="131"/>
      <c r="B332" s="131"/>
      <c r="C332" s="131"/>
      <c r="D332" s="131"/>
      <c r="E332" s="131"/>
      <c r="F332" s="131"/>
      <c r="G332" s="131"/>
      <c r="H332" s="131"/>
      <c r="I332" s="131"/>
      <c r="J332" s="131"/>
      <c r="K332" s="132"/>
    </row>
    <row r="333" spans="1:11" ht="13.2">
      <c r="A333" s="131"/>
      <c r="B333" s="131"/>
      <c r="C333" s="131"/>
      <c r="D333" s="131"/>
      <c r="E333" s="131"/>
      <c r="F333" s="131"/>
      <c r="G333" s="131"/>
      <c r="H333" s="131"/>
      <c r="I333" s="131"/>
      <c r="J333" s="131"/>
      <c r="K333" s="132"/>
    </row>
    <row r="334" spans="1:11" ht="13.2">
      <c r="A334" s="131"/>
      <c r="B334" s="131"/>
      <c r="C334" s="131"/>
      <c r="D334" s="131"/>
      <c r="E334" s="131"/>
      <c r="F334" s="131"/>
      <c r="G334" s="131"/>
      <c r="H334" s="131"/>
      <c r="I334" s="131"/>
      <c r="J334" s="131"/>
      <c r="K334" s="132"/>
    </row>
    <row r="335" spans="1:11" ht="13.2">
      <c r="A335" s="131"/>
      <c r="B335" s="131"/>
      <c r="C335" s="131"/>
      <c r="D335" s="131"/>
      <c r="E335" s="131"/>
      <c r="F335" s="131"/>
      <c r="G335" s="131"/>
      <c r="H335" s="131"/>
      <c r="I335" s="131"/>
      <c r="J335" s="131"/>
      <c r="K335" s="132"/>
    </row>
    <row r="336" spans="1:11" ht="13.2">
      <c r="A336" s="131"/>
      <c r="B336" s="131"/>
      <c r="C336" s="131"/>
      <c r="D336" s="131"/>
      <c r="E336" s="131"/>
      <c r="F336" s="131"/>
      <c r="G336" s="131"/>
      <c r="H336" s="131"/>
      <c r="I336" s="131"/>
      <c r="J336" s="131"/>
      <c r="K336" s="132"/>
    </row>
    <row r="337" spans="1:11" ht="13.2">
      <c r="A337" s="131"/>
      <c r="B337" s="131"/>
      <c r="C337" s="131"/>
      <c r="D337" s="131"/>
      <c r="E337" s="131"/>
      <c r="F337" s="131"/>
      <c r="G337" s="131"/>
      <c r="H337" s="131"/>
      <c r="I337" s="131"/>
      <c r="J337" s="131"/>
      <c r="K337" s="132"/>
    </row>
    <row r="338" spans="1:11" ht="13.2">
      <c r="A338" s="131"/>
      <c r="B338" s="131"/>
      <c r="C338" s="131"/>
      <c r="D338" s="131"/>
      <c r="E338" s="131"/>
      <c r="F338" s="131"/>
      <c r="G338" s="131"/>
      <c r="H338" s="131"/>
      <c r="I338" s="131"/>
      <c r="J338" s="131"/>
      <c r="K338" s="132"/>
    </row>
    <row r="339" spans="1:11" ht="13.2">
      <c r="A339" s="131"/>
      <c r="B339" s="131"/>
      <c r="C339" s="131"/>
      <c r="D339" s="131"/>
      <c r="E339" s="131"/>
      <c r="F339" s="131"/>
      <c r="G339" s="131"/>
      <c r="H339" s="131"/>
      <c r="I339" s="131"/>
      <c r="J339" s="131"/>
      <c r="K339" s="132"/>
    </row>
    <row r="340" spans="1:11" ht="13.2">
      <c r="A340" s="131"/>
      <c r="B340" s="131"/>
      <c r="C340" s="131"/>
      <c r="D340" s="131"/>
      <c r="E340" s="131"/>
      <c r="F340" s="131"/>
      <c r="G340" s="131"/>
      <c r="H340" s="131"/>
      <c r="I340" s="131"/>
      <c r="J340" s="131"/>
      <c r="K340" s="132"/>
    </row>
    <row r="341" spans="1:11" ht="13.2">
      <c r="A341" s="131"/>
      <c r="B341" s="131"/>
      <c r="C341" s="131"/>
      <c r="D341" s="131"/>
      <c r="E341" s="131"/>
      <c r="F341" s="131"/>
      <c r="G341" s="131"/>
      <c r="H341" s="131"/>
      <c r="I341" s="131"/>
      <c r="J341" s="131"/>
      <c r="K341" s="132"/>
    </row>
    <row r="342" spans="1:11" ht="13.2">
      <c r="A342" s="131"/>
      <c r="B342" s="131"/>
      <c r="C342" s="131"/>
      <c r="D342" s="131"/>
      <c r="E342" s="131"/>
      <c r="F342" s="131"/>
      <c r="G342" s="131"/>
      <c r="H342" s="131"/>
      <c r="I342" s="131"/>
      <c r="J342" s="131"/>
      <c r="K342" s="132"/>
    </row>
    <row r="343" spans="1:11" ht="13.2">
      <c r="A343" s="131"/>
      <c r="B343" s="131"/>
      <c r="C343" s="131"/>
      <c r="D343" s="131"/>
      <c r="E343" s="131"/>
      <c r="F343" s="131"/>
      <c r="G343" s="131"/>
      <c r="H343" s="131"/>
      <c r="I343" s="131"/>
      <c r="J343" s="131"/>
      <c r="K343" s="132"/>
    </row>
    <row r="344" spans="1:11" ht="13.2">
      <c r="A344" s="131"/>
      <c r="B344" s="131"/>
      <c r="C344" s="131"/>
      <c r="D344" s="131"/>
      <c r="E344" s="131"/>
      <c r="F344" s="131"/>
      <c r="G344" s="131"/>
      <c r="H344" s="131"/>
      <c r="I344" s="131"/>
      <c r="J344" s="131"/>
      <c r="K344" s="132"/>
    </row>
    <row r="345" spans="1:11" ht="13.2">
      <c r="A345" s="131"/>
      <c r="B345" s="131"/>
      <c r="C345" s="131"/>
      <c r="D345" s="131"/>
      <c r="E345" s="131"/>
      <c r="F345" s="131"/>
      <c r="G345" s="131"/>
      <c r="H345" s="131"/>
      <c r="I345" s="131"/>
      <c r="J345" s="131"/>
      <c r="K345" s="132"/>
    </row>
    <row r="346" spans="1:11" ht="13.2">
      <c r="A346" s="131"/>
      <c r="B346" s="131"/>
      <c r="C346" s="131"/>
      <c r="D346" s="131"/>
      <c r="E346" s="131"/>
      <c r="F346" s="131"/>
      <c r="G346" s="131"/>
      <c r="H346" s="131"/>
      <c r="I346" s="131"/>
      <c r="J346" s="131"/>
      <c r="K346" s="132"/>
    </row>
    <row r="347" spans="1:11" ht="13.2">
      <c r="A347" s="131"/>
      <c r="B347" s="131"/>
      <c r="C347" s="131"/>
      <c r="D347" s="131"/>
      <c r="E347" s="131"/>
      <c r="F347" s="131"/>
      <c r="G347" s="131"/>
      <c r="H347" s="131"/>
      <c r="I347" s="131"/>
      <c r="J347" s="131"/>
      <c r="K347" s="132"/>
    </row>
    <row r="348" spans="1:11" ht="13.2">
      <c r="A348" s="131"/>
      <c r="B348" s="131"/>
      <c r="C348" s="131"/>
      <c r="D348" s="131"/>
      <c r="E348" s="131"/>
      <c r="F348" s="131"/>
      <c r="G348" s="131"/>
      <c r="H348" s="131"/>
      <c r="I348" s="131"/>
      <c r="J348" s="131"/>
      <c r="K348" s="132"/>
    </row>
    <row r="349" spans="1:11" ht="13.2">
      <c r="A349" s="131"/>
      <c r="B349" s="131"/>
      <c r="C349" s="131"/>
      <c r="D349" s="131"/>
      <c r="E349" s="131"/>
      <c r="F349" s="131"/>
      <c r="G349" s="131"/>
      <c r="H349" s="131"/>
      <c r="I349" s="131"/>
      <c r="J349" s="131"/>
      <c r="K349" s="132"/>
    </row>
    <row r="350" spans="1:11" ht="13.2">
      <c r="A350" s="131"/>
      <c r="B350" s="131"/>
      <c r="C350" s="131"/>
      <c r="D350" s="131"/>
      <c r="E350" s="131"/>
      <c r="F350" s="131"/>
      <c r="G350" s="131"/>
      <c r="H350" s="131"/>
      <c r="I350" s="131"/>
      <c r="J350" s="131"/>
      <c r="K350" s="132"/>
    </row>
    <row r="351" spans="1:11" ht="13.2">
      <c r="A351" s="131"/>
      <c r="B351" s="131"/>
      <c r="C351" s="131"/>
      <c r="D351" s="131"/>
      <c r="E351" s="131"/>
      <c r="F351" s="131"/>
      <c r="G351" s="131"/>
      <c r="H351" s="131"/>
      <c r="I351" s="131"/>
      <c r="J351" s="131"/>
      <c r="K351" s="132"/>
    </row>
    <row r="352" spans="1:11" ht="13.2">
      <c r="A352" s="131"/>
      <c r="B352" s="131"/>
      <c r="C352" s="131"/>
      <c r="D352" s="131"/>
      <c r="E352" s="131"/>
      <c r="F352" s="131"/>
      <c r="G352" s="131"/>
      <c r="H352" s="131"/>
      <c r="I352" s="131"/>
      <c r="J352" s="131"/>
      <c r="K352" s="132"/>
    </row>
    <row r="353" spans="1:11" ht="13.2">
      <c r="A353" s="131"/>
      <c r="B353" s="131"/>
      <c r="C353" s="131"/>
      <c r="D353" s="131"/>
      <c r="E353" s="131"/>
      <c r="F353" s="131"/>
      <c r="G353" s="131"/>
      <c r="H353" s="131"/>
      <c r="I353" s="131"/>
      <c r="J353" s="131"/>
      <c r="K353" s="132"/>
    </row>
    <row r="354" spans="1:11" ht="13.2">
      <c r="A354" s="131"/>
      <c r="B354" s="131"/>
      <c r="C354" s="131"/>
      <c r="D354" s="131"/>
      <c r="E354" s="131"/>
      <c r="F354" s="131"/>
      <c r="G354" s="131"/>
      <c r="H354" s="131"/>
      <c r="I354" s="131"/>
      <c r="J354" s="131"/>
      <c r="K354" s="132"/>
    </row>
    <row r="355" spans="1:11" ht="13.2">
      <c r="A355" s="131"/>
      <c r="B355" s="131"/>
      <c r="C355" s="131"/>
      <c r="D355" s="131"/>
      <c r="E355" s="131"/>
      <c r="F355" s="131"/>
      <c r="G355" s="131"/>
      <c r="H355" s="131"/>
      <c r="I355" s="131"/>
      <c r="J355" s="131"/>
      <c r="K355" s="132"/>
    </row>
    <row r="356" spans="1:11" ht="13.2">
      <c r="A356" s="131"/>
      <c r="B356" s="131"/>
      <c r="C356" s="131"/>
      <c r="D356" s="131"/>
      <c r="E356" s="131"/>
      <c r="F356" s="131"/>
      <c r="G356" s="131"/>
      <c r="H356" s="131"/>
      <c r="I356" s="131"/>
      <c r="J356" s="131"/>
      <c r="K356" s="132"/>
    </row>
    <row r="357" spans="1:11" ht="13.2">
      <c r="A357" s="131"/>
      <c r="B357" s="131"/>
      <c r="C357" s="131"/>
      <c r="D357" s="131"/>
      <c r="E357" s="131"/>
      <c r="F357" s="131"/>
      <c r="G357" s="131"/>
      <c r="H357" s="131"/>
      <c r="I357" s="131"/>
      <c r="J357" s="131"/>
      <c r="K357" s="132"/>
    </row>
    <row r="358" spans="1:11" ht="13.2">
      <c r="A358" s="131"/>
      <c r="B358" s="131"/>
      <c r="C358" s="131"/>
      <c r="D358" s="131"/>
      <c r="E358" s="131"/>
      <c r="F358" s="131"/>
      <c r="G358" s="131"/>
      <c r="H358" s="131"/>
      <c r="I358" s="131"/>
      <c r="J358" s="131"/>
      <c r="K358" s="132"/>
    </row>
    <row r="359" spans="1:11" ht="13.2">
      <c r="A359" s="131"/>
      <c r="B359" s="131"/>
      <c r="C359" s="131"/>
      <c r="D359" s="131"/>
      <c r="E359" s="131"/>
      <c r="F359" s="131"/>
      <c r="G359" s="131"/>
      <c r="H359" s="131"/>
      <c r="I359" s="131"/>
      <c r="J359" s="131"/>
      <c r="K359" s="132"/>
    </row>
    <row r="360" spans="1:11" ht="13.2">
      <c r="A360" s="131"/>
      <c r="B360" s="131"/>
      <c r="C360" s="131"/>
      <c r="D360" s="131"/>
      <c r="E360" s="131"/>
      <c r="F360" s="131"/>
      <c r="G360" s="131"/>
      <c r="H360" s="131"/>
      <c r="I360" s="131"/>
      <c r="J360" s="131"/>
      <c r="K360" s="132"/>
    </row>
    <row r="361" spans="1:11" ht="13.2">
      <c r="A361" s="131"/>
      <c r="B361" s="131"/>
      <c r="C361" s="131"/>
      <c r="D361" s="131"/>
      <c r="E361" s="131"/>
      <c r="F361" s="131"/>
      <c r="G361" s="131"/>
      <c r="H361" s="131"/>
      <c r="I361" s="131"/>
      <c r="J361" s="131"/>
      <c r="K361" s="132"/>
    </row>
    <row r="362" spans="1:11" ht="13.2">
      <c r="A362" s="131"/>
      <c r="B362" s="131"/>
      <c r="C362" s="131"/>
      <c r="D362" s="131"/>
      <c r="E362" s="131"/>
      <c r="F362" s="131"/>
      <c r="G362" s="131"/>
      <c r="H362" s="131"/>
      <c r="I362" s="131"/>
      <c r="J362" s="131"/>
      <c r="K362" s="132"/>
    </row>
    <row r="363" spans="1:11" ht="13.2">
      <c r="A363" s="131"/>
      <c r="B363" s="131"/>
      <c r="C363" s="131"/>
      <c r="D363" s="131"/>
      <c r="E363" s="131"/>
      <c r="F363" s="131"/>
      <c r="G363" s="131"/>
      <c r="H363" s="131"/>
      <c r="I363" s="131"/>
      <c r="J363" s="131"/>
      <c r="K363" s="132"/>
    </row>
    <row r="364" spans="1:11" ht="13.2">
      <c r="A364" s="131"/>
      <c r="B364" s="131"/>
      <c r="C364" s="131"/>
      <c r="D364" s="131"/>
      <c r="E364" s="131"/>
      <c r="F364" s="131"/>
      <c r="G364" s="131"/>
      <c r="H364" s="131"/>
      <c r="I364" s="131"/>
      <c r="J364" s="131"/>
      <c r="K364" s="132"/>
    </row>
    <row r="365" spans="1:11" ht="13.2">
      <c r="A365" s="131"/>
      <c r="B365" s="131"/>
      <c r="C365" s="131"/>
      <c r="D365" s="131"/>
      <c r="E365" s="131"/>
      <c r="F365" s="131"/>
      <c r="G365" s="131"/>
      <c r="H365" s="131"/>
      <c r="I365" s="131"/>
      <c r="J365" s="131"/>
      <c r="K365" s="132"/>
    </row>
    <row r="366" spans="1:11" ht="13.2">
      <c r="A366" s="131"/>
      <c r="B366" s="131"/>
      <c r="C366" s="131"/>
      <c r="D366" s="131"/>
      <c r="E366" s="131"/>
      <c r="F366" s="131"/>
      <c r="G366" s="131"/>
      <c r="H366" s="131"/>
      <c r="I366" s="131"/>
      <c r="J366" s="131"/>
      <c r="K366" s="132"/>
    </row>
    <row r="367" spans="1:11" ht="13.2">
      <c r="A367" s="131"/>
      <c r="B367" s="131"/>
      <c r="C367" s="131"/>
      <c r="D367" s="131"/>
      <c r="E367" s="131"/>
      <c r="F367" s="131"/>
      <c r="G367" s="131"/>
      <c r="H367" s="131"/>
      <c r="I367" s="131"/>
      <c r="J367" s="131"/>
      <c r="K367" s="132"/>
    </row>
    <row r="368" spans="1:11" ht="13.2">
      <c r="A368" s="131"/>
      <c r="B368" s="131"/>
      <c r="C368" s="131"/>
      <c r="D368" s="131"/>
      <c r="E368" s="131"/>
      <c r="F368" s="131"/>
      <c r="G368" s="131"/>
      <c r="H368" s="131"/>
      <c r="I368" s="131"/>
      <c r="J368" s="131"/>
      <c r="K368" s="132"/>
    </row>
    <row r="369" spans="1:11" ht="13.2">
      <c r="A369" s="131"/>
      <c r="B369" s="131"/>
      <c r="C369" s="131"/>
      <c r="D369" s="131"/>
      <c r="E369" s="131"/>
      <c r="F369" s="131"/>
      <c r="G369" s="131"/>
      <c r="H369" s="131"/>
      <c r="I369" s="131"/>
      <c r="J369" s="131"/>
      <c r="K369" s="132"/>
    </row>
    <row r="370" spans="1:11" ht="13.2">
      <c r="A370" s="131"/>
      <c r="B370" s="131"/>
      <c r="C370" s="131"/>
      <c r="D370" s="131"/>
      <c r="E370" s="131"/>
      <c r="F370" s="131"/>
      <c r="G370" s="131"/>
      <c r="H370" s="131"/>
      <c r="I370" s="131"/>
      <c r="J370" s="131"/>
      <c r="K370" s="132"/>
    </row>
    <row r="371" spans="1:11" ht="13.2">
      <c r="A371" s="131"/>
      <c r="B371" s="131"/>
      <c r="C371" s="131"/>
      <c r="D371" s="131"/>
      <c r="E371" s="131"/>
      <c r="F371" s="131"/>
      <c r="G371" s="131"/>
      <c r="H371" s="131"/>
      <c r="I371" s="131"/>
      <c r="J371" s="131"/>
      <c r="K371" s="132"/>
    </row>
    <row r="372" spans="1:11" ht="13.2">
      <c r="A372" s="131"/>
      <c r="B372" s="131"/>
      <c r="C372" s="131"/>
      <c r="D372" s="131"/>
      <c r="E372" s="131"/>
      <c r="F372" s="131"/>
      <c r="G372" s="131"/>
      <c r="H372" s="131"/>
      <c r="I372" s="131"/>
      <c r="J372" s="131"/>
      <c r="K372" s="132"/>
    </row>
    <row r="373" spans="1:11" ht="13.2">
      <c r="A373" s="131"/>
      <c r="B373" s="131"/>
      <c r="C373" s="131"/>
      <c r="D373" s="131"/>
      <c r="E373" s="131"/>
      <c r="F373" s="131"/>
      <c r="G373" s="131"/>
      <c r="H373" s="131"/>
      <c r="I373" s="131"/>
      <c r="J373" s="131"/>
      <c r="K373" s="132"/>
    </row>
    <row r="374" spans="1:11" ht="13.2">
      <c r="A374" s="131"/>
      <c r="B374" s="131"/>
      <c r="C374" s="131"/>
      <c r="D374" s="131"/>
      <c r="E374" s="131"/>
      <c r="F374" s="131"/>
      <c r="G374" s="131"/>
      <c r="H374" s="131"/>
      <c r="I374" s="131"/>
      <c r="J374" s="131"/>
      <c r="K374" s="132"/>
    </row>
    <row r="375" spans="1:11" ht="13.2">
      <c r="A375" s="131"/>
      <c r="B375" s="131"/>
      <c r="C375" s="131"/>
      <c r="D375" s="131"/>
      <c r="E375" s="131"/>
      <c r="F375" s="131"/>
      <c r="G375" s="131"/>
      <c r="H375" s="131"/>
      <c r="I375" s="131"/>
      <c r="J375" s="131"/>
      <c r="K375" s="132"/>
    </row>
    <row r="376" spans="1:11" ht="13.2">
      <c r="A376" s="131"/>
      <c r="B376" s="131"/>
      <c r="C376" s="131"/>
      <c r="D376" s="131"/>
      <c r="E376" s="131"/>
      <c r="F376" s="131"/>
      <c r="G376" s="131"/>
      <c r="H376" s="131"/>
      <c r="I376" s="131"/>
      <c r="J376" s="131"/>
      <c r="K376" s="132"/>
    </row>
    <row r="377" spans="1:11" ht="13.2">
      <c r="A377" s="131"/>
      <c r="B377" s="131"/>
      <c r="C377" s="131"/>
      <c r="D377" s="131"/>
      <c r="E377" s="131"/>
      <c r="F377" s="131"/>
      <c r="G377" s="131"/>
      <c r="H377" s="131"/>
      <c r="I377" s="131"/>
      <c r="J377" s="131"/>
      <c r="K377" s="132"/>
    </row>
    <row r="378" spans="1:11" ht="13.2">
      <c r="A378" s="131"/>
      <c r="B378" s="131"/>
      <c r="C378" s="131"/>
      <c r="D378" s="131"/>
      <c r="E378" s="131"/>
      <c r="F378" s="131"/>
      <c r="G378" s="131"/>
      <c r="H378" s="131"/>
      <c r="I378" s="131"/>
      <c r="J378" s="131"/>
      <c r="K378" s="132"/>
    </row>
    <row r="379" spans="1:11" ht="13.2">
      <c r="A379" s="131"/>
      <c r="B379" s="131"/>
      <c r="C379" s="131"/>
      <c r="D379" s="131"/>
      <c r="E379" s="131"/>
      <c r="F379" s="131"/>
      <c r="G379" s="131"/>
      <c r="H379" s="131"/>
      <c r="I379" s="131"/>
      <c r="J379" s="131"/>
      <c r="K379" s="132"/>
    </row>
    <row r="380" spans="1:11" ht="13.2">
      <c r="A380" s="131"/>
      <c r="B380" s="131"/>
      <c r="C380" s="131"/>
      <c r="D380" s="131"/>
      <c r="E380" s="131"/>
      <c r="F380" s="131"/>
      <c r="G380" s="131"/>
      <c r="H380" s="131"/>
      <c r="I380" s="131"/>
      <c r="J380" s="131"/>
      <c r="K380" s="132"/>
    </row>
    <row r="381" spans="1:11" ht="13.2">
      <c r="A381" s="131"/>
      <c r="B381" s="131"/>
      <c r="C381" s="131"/>
      <c r="D381" s="131"/>
      <c r="E381" s="131"/>
      <c r="F381" s="131"/>
      <c r="G381" s="131"/>
      <c r="H381" s="131"/>
      <c r="I381" s="131"/>
      <c r="J381" s="131"/>
      <c r="K381" s="132"/>
    </row>
    <row r="382" spans="1:11" ht="13.2">
      <c r="A382" s="131"/>
      <c r="B382" s="131"/>
      <c r="C382" s="131"/>
      <c r="D382" s="131"/>
      <c r="E382" s="131"/>
      <c r="F382" s="131"/>
      <c r="G382" s="131"/>
      <c r="H382" s="131"/>
      <c r="I382" s="131"/>
      <c r="J382" s="131"/>
      <c r="K382" s="132"/>
    </row>
    <row r="383" spans="1:11" ht="13.2">
      <c r="A383" s="131"/>
      <c r="B383" s="131"/>
      <c r="C383" s="131"/>
      <c r="D383" s="131"/>
      <c r="E383" s="131"/>
      <c r="F383" s="131"/>
      <c r="G383" s="131"/>
      <c r="H383" s="131"/>
      <c r="I383" s="131"/>
      <c r="J383" s="131"/>
      <c r="K383" s="132"/>
    </row>
    <row r="384" spans="1:11" ht="13.2">
      <c r="A384" s="131"/>
      <c r="B384" s="131"/>
      <c r="C384" s="131"/>
      <c r="D384" s="131"/>
      <c r="E384" s="131"/>
      <c r="F384" s="131"/>
      <c r="G384" s="131"/>
      <c r="H384" s="131"/>
      <c r="I384" s="131"/>
      <c r="J384" s="131"/>
      <c r="K384" s="132"/>
    </row>
    <row r="385" spans="1:11" ht="13.2">
      <c r="A385" s="131"/>
      <c r="B385" s="131"/>
      <c r="C385" s="131"/>
      <c r="D385" s="131"/>
      <c r="E385" s="131"/>
      <c r="F385" s="131"/>
      <c r="G385" s="131"/>
      <c r="H385" s="131"/>
      <c r="I385" s="131"/>
      <c r="J385" s="131"/>
      <c r="K385" s="132"/>
    </row>
    <row r="386" spans="1:11" ht="13.2">
      <c r="A386" s="131"/>
      <c r="B386" s="131"/>
      <c r="C386" s="131"/>
      <c r="D386" s="131"/>
      <c r="E386" s="131"/>
      <c r="F386" s="131"/>
      <c r="G386" s="131"/>
      <c r="H386" s="131"/>
      <c r="I386" s="131"/>
      <c r="J386" s="131"/>
      <c r="K386" s="132"/>
    </row>
    <row r="387" spans="1:11" ht="13.2">
      <c r="A387" s="131"/>
      <c r="B387" s="131"/>
      <c r="C387" s="131"/>
      <c r="D387" s="131"/>
      <c r="E387" s="131"/>
      <c r="F387" s="131"/>
      <c r="G387" s="131"/>
      <c r="H387" s="131"/>
      <c r="I387" s="131"/>
      <c r="J387" s="131"/>
      <c r="K387" s="132"/>
    </row>
    <row r="388" spans="1:11" ht="13.2">
      <c r="A388" s="131"/>
      <c r="B388" s="131"/>
      <c r="C388" s="131"/>
      <c r="D388" s="131"/>
      <c r="E388" s="131"/>
      <c r="F388" s="131"/>
      <c r="G388" s="131"/>
      <c r="H388" s="131"/>
      <c r="I388" s="131"/>
      <c r="J388" s="131"/>
      <c r="K388" s="132"/>
    </row>
    <row r="389" spans="1:11" ht="13.2">
      <c r="A389" s="131"/>
      <c r="B389" s="131"/>
      <c r="C389" s="131"/>
      <c r="D389" s="131"/>
      <c r="E389" s="131"/>
      <c r="F389" s="131"/>
      <c r="G389" s="131"/>
      <c r="H389" s="131"/>
      <c r="I389" s="131"/>
      <c r="J389" s="131"/>
      <c r="K389" s="132"/>
    </row>
    <row r="390" spans="1:11" ht="13.2">
      <c r="A390" s="131"/>
      <c r="B390" s="131"/>
      <c r="C390" s="131"/>
      <c r="D390" s="131"/>
      <c r="E390" s="131"/>
      <c r="F390" s="131"/>
      <c r="G390" s="131"/>
      <c r="H390" s="131"/>
      <c r="I390" s="131"/>
      <c r="J390" s="131"/>
      <c r="K390" s="132"/>
    </row>
    <row r="391" spans="1:11" ht="13.2">
      <c r="A391" s="131"/>
      <c r="B391" s="131"/>
      <c r="C391" s="131"/>
      <c r="D391" s="131"/>
      <c r="E391" s="131"/>
      <c r="F391" s="131"/>
      <c r="G391" s="131"/>
      <c r="H391" s="131"/>
      <c r="I391" s="131"/>
      <c r="J391" s="131"/>
      <c r="K391" s="132"/>
    </row>
    <row r="392" spans="1:11" ht="13.2">
      <c r="A392" s="131"/>
      <c r="B392" s="131"/>
      <c r="C392" s="131"/>
      <c r="D392" s="131"/>
      <c r="E392" s="131"/>
      <c r="F392" s="131"/>
      <c r="G392" s="131"/>
      <c r="H392" s="131"/>
      <c r="I392" s="131"/>
      <c r="J392" s="131"/>
      <c r="K392" s="132"/>
    </row>
    <row r="393" spans="1:11" ht="13.2">
      <c r="A393" s="131"/>
      <c r="B393" s="131"/>
      <c r="C393" s="131"/>
      <c r="D393" s="131"/>
      <c r="E393" s="131"/>
      <c r="F393" s="131"/>
      <c r="G393" s="131"/>
      <c r="H393" s="131"/>
      <c r="I393" s="131"/>
      <c r="J393" s="131"/>
      <c r="K393" s="132"/>
    </row>
    <row r="394" spans="1:11" ht="13.2">
      <c r="A394" s="131"/>
      <c r="B394" s="131"/>
      <c r="C394" s="131"/>
      <c r="D394" s="131"/>
      <c r="E394" s="131"/>
      <c r="F394" s="131"/>
      <c r="G394" s="131"/>
      <c r="H394" s="131"/>
      <c r="I394" s="131"/>
      <c r="J394" s="131"/>
      <c r="K394" s="132"/>
    </row>
    <row r="395" spans="1:11" ht="13.2">
      <c r="A395" s="131"/>
      <c r="B395" s="131"/>
      <c r="C395" s="131"/>
      <c r="D395" s="131"/>
      <c r="E395" s="131"/>
      <c r="F395" s="131"/>
      <c r="G395" s="131"/>
      <c r="H395" s="131"/>
      <c r="I395" s="131"/>
      <c r="J395" s="131"/>
      <c r="K395" s="132"/>
    </row>
    <row r="396" spans="1:11" ht="13.2">
      <c r="A396" s="131"/>
      <c r="B396" s="131"/>
      <c r="C396" s="131"/>
      <c r="D396" s="131"/>
      <c r="E396" s="131"/>
      <c r="F396" s="131"/>
      <c r="G396" s="131"/>
      <c r="H396" s="131"/>
      <c r="I396" s="131"/>
      <c r="J396" s="131"/>
      <c r="K396" s="132"/>
    </row>
    <row r="397" spans="1:11" ht="13.2">
      <c r="A397" s="131"/>
      <c r="B397" s="131"/>
      <c r="C397" s="131"/>
      <c r="D397" s="131"/>
      <c r="E397" s="131"/>
      <c r="F397" s="131"/>
      <c r="G397" s="131"/>
      <c r="H397" s="131"/>
      <c r="I397" s="131"/>
      <c r="J397" s="131"/>
      <c r="K397" s="132"/>
    </row>
    <row r="398" spans="1:11" ht="13.2">
      <c r="A398" s="131"/>
      <c r="B398" s="131"/>
      <c r="C398" s="131"/>
      <c r="D398" s="131"/>
      <c r="E398" s="131"/>
      <c r="F398" s="131"/>
      <c r="G398" s="131"/>
      <c r="H398" s="131"/>
      <c r="I398" s="131"/>
      <c r="J398" s="131"/>
      <c r="K398" s="132"/>
    </row>
    <row r="399" spans="1:11" ht="13.2">
      <c r="A399" s="131"/>
      <c r="B399" s="131"/>
      <c r="C399" s="131"/>
      <c r="D399" s="131"/>
      <c r="E399" s="131"/>
      <c r="F399" s="131"/>
      <c r="G399" s="131"/>
      <c r="H399" s="131"/>
      <c r="I399" s="131"/>
      <c r="J399" s="131"/>
      <c r="K399" s="132"/>
    </row>
    <row r="400" spans="1:11" ht="13.2">
      <c r="A400" s="131"/>
      <c r="B400" s="131"/>
      <c r="C400" s="131"/>
      <c r="D400" s="131"/>
      <c r="E400" s="131"/>
      <c r="F400" s="131"/>
      <c r="G400" s="131"/>
      <c r="H400" s="131"/>
      <c r="I400" s="131"/>
      <c r="J400" s="131"/>
      <c r="K400" s="132"/>
    </row>
    <row r="401" spans="1:11" ht="13.2">
      <c r="A401" s="131"/>
      <c r="B401" s="131"/>
      <c r="C401" s="131"/>
      <c r="D401" s="131"/>
      <c r="E401" s="131"/>
      <c r="F401" s="131"/>
      <c r="G401" s="131"/>
      <c r="H401" s="131"/>
      <c r="I401" s="131"/>
      <c r="J401" s="131"/>
      <c r="K401" s="132"/>
    </row>
    <row r="402" spans="1:11" ht="13.2">
      <c r="A402" s="131"/>
      <c r="B402" s="131"/>
      <c r="C402" s="131"/>
      <c r="D402" s="131"/>
      <c r="E402" s="131"/>
      <c r="F402" s="131"/>
      <c r="G402" s="131"/>
      <c r="H402" s="131"/>
      <c r="I402" s="131"/>
      <c r="J402" s="131"/>
      <c r="K402" s="132"/>
    </row>
    <row r="403" spans="1:11" ht="13.2">
      <c r="A403" s="131"/>
      <c r="B403" s="131"/>
      <c r="C403" s="131"/>
      <c r="D403" s="131"/>
      <c r="E403" s="131"/>
      <c r="F403" s="131"/>
      <c r="G403" s="131"/>
      <c r="H403" s="131"/>
      <c r="I403" s="131"/>
      <c r="J403" s="131"/>
      <c r="K403" s="132"/>
    </row>
    <row r="404" spans="1:11" ht="13.2">
      <c r="A404" s="131"/>
      <c r="B404" s="131"/>
      <c r="C404" s="131"/>
      <c r="D404" s="131"/>
      <c r="E404" s="131"/>
      <c r="F404" s="131"/>
      <c r="G404" s="131"/>
      <c r="H404" s="131"/>
      <c r="I404" s="131"/>
      <c r="J404" s="131"/>
      <c r="K404" s="132"/>
    </row>
    <row r="405" spans="1:11" ht="13.2">
      <c r="A405" s="131"/>
      <c r="B405" s="131"/>
      <c r="C405" s="131"/>
      <c r="D405" s="131"/>
      <c r="E405" s="131"/>
      <c r="F405" s="131"/>
      <c r="G405" s="131"/>
      <c r="H405" s="131"/>
      <c r="I405" s="131"/>
      <c r="J405" s="131"/>
      <c r="K405" s="132"/>
    </row>
    <row r="406" spans="1:11" ht="13.2">
      <c r="A406" s="131"/>
      <c r="B406" s="131"/>
      <c r="C406" s="131"/>
      <c r="D406" s="131"/>
      <c r="E406" s="131"/>
      <c r="F406" s="131"/>
      <c r="G406" s="131"/>
      <c r="H406" s="131"/>
      <c r="I406" s="131"/>
      <c r="J406" s="131"/>
      <c r="K406" s="132"/>
    </row>
    <row r="407" spans="1:11" ht="13.2">
      <c r="A407" s="131"/>
      <c r="B407" s="131"/>
      <c r="C407" s="131"/>
      <c r="D407" s="131"/>
      <c r="E407" s="131"/>
      <c r="F407" s="131"/>
      <c r="G407" s="131"/>
      <c r="H407" s="131"/>
      <c r="I407" s="131"/>
      <c r="J407" s="131"/>
      <c r="K407" s="132"/>
    </row>
    <row r="408" spans="1:11" ht="13.2">
      <c r="A408" s="131"/>
      <c r="B408" s="131"/>
      <c r="C408" s="131"/>
      <c r="D408" s="131"/>
      <c r="E408" s="131"/>
      <c r="F408" s="131"/>
      <c r="G408" s="131"/>
      <c r="H408" s="131"/>
      <c r="I408" s="131"/>
      <c r="J408" s="131"/>
      <c r="K408" s="132"/>
    </row>
    <row r="409" spans="1:11" ht="13.2">
      <c r="A409" s="131"/>
      <c r="B409" s="131"/>
      <c r="C409" s="131"/>
      <c r="D409" s="131"/>
      <c r="E409" s="131"/>
      <c r="F409" s="131"/>
      <c r="G409" s="131"/>
      <c r="H409" s="131"/>
      <c r="I409" s="131"/>
      <c r="J409" s="131"/>
      <c r="K409" s="132"/>
    </row>
    <row r="410" spans="1:11" ht="13.2">
      <c r="A410" s="131"/>
      <c r="B410" s="131"/>
      <c r="C410" s="131"/>
      <c r="D410" s="131"/>
      <c r="E410" s="131"/>
      <c r="F410" s="131"/>
      <c r="G410" s="131"/>
      <c r="H410" s="131"/>
      <c r="I410" s="131"/>
      <c r="J410" s="131"/>
      <c r="K410" s="132"/>
    </row>
    <row r="411" spans="1:11" ht="13.2">
      <c r="A411" s="131"/>
      <c r="B411" s="131"/>
      <c r="C411" s="131"/>
      <c r="D411" s="131"/>
      <c r="E411" s="131"/>
      <c r="F411" s="131"/>
      <c r="G411" s="131"/>
      <c r="H411" s="131"/>
      <c r="I411" s="131"/>
      <c r="J411" s="131"/>
      <c r="K411" s="132"/>
    </row>
    <row r="412" spans="1:11" ht="13.2">
      <c r="A412" s="131"/>
      <c r="B412" s="131"/>
      <c r="C412" s="131"/>
      <c r="D412" s="131"/>
      <c r="E412" s="131"/>
      <c r="F412" s="131"/>
      <c r="G412" s="131"/>
      <c r="H412" s="131"/>
      <c r="I412" s="131"/>
      <c r="J412" s="131"/>
      <c r="K412" s="132"/>
    </row>
    <row r="413" spans="1:11" ht="13.2">
      <c r="A413" s="131"/>
      <c r="B413" s="131"/>
      <c r="C413" s="131"/>
      <c r="D413" s="131"/>
      <c r="E413" s="131"/>
      <c r="F413" s="131"/>
      <c r="G413" s="131"/>
      <c r="H413" s="131"/>
      <c r="I413" s="131"/>
      <c r="J413" s="131"/>
      <c r="K413" s="132"/>
    </row>
    <row r="414" spans="1:11" ht="13.2">
      <c r="A414" s="131"/>
      <c r="B414" s="131"/>
      <c r="C414" s="131"/>
      <c r="D414" s="131"/>
      <c r="E414" s="131"/>
      <c r="F414" s="131"/>
      <c r="G414" s="131"/>
      <c r="H414" s="131"/>
      <c r="I414" s="131"/>
      <c r="J414" s="131"/>
      <c r="K414" s="132"/>
    </row>
    <row r="415" spans="1:11" ht="13.2">
      <c r="A415" s="131"/>
      <c r="B415" s="131"/>
      <c r="C415" s="131"/>
      <c r="D415" s="131"/>
      <c r="E415" s="131"/>
      <c r="F415" s="131"/>
      <c r="G415" s="131"/>
      <c r="H415" s="131"/>
      <c r="I415" s="131"/>
      <c r="J415" s="131"/>
      <c r="K415" s="132"/>
    </row>
    <row r="416" spans="1:11" ht="13.2">
      <c r="A416" s="131"/>
      <c r="B416" s="131"/>
      <c r="C416" s="131"/>
      <c r="D416" s="131"/>
      <c r="E416" s="131"/>
      <c r="F416" s="131"/>
      <c r="G416" s="131"/>
      <c r="H416" s="131"/>
      <c r="I416" s="131"/>
      <c r="J416" s="131"/>
      <c r="K416" s="132"/>
    </row>
    <row r="417" spans="1:11" ht="13.2">
      <c r="A417" s="131"/>
      <c r="B417" s="131"/>
      <c r="C417" s="131"/>
      <c r="D417" s="131"/>
      <c r="E417" s="131"/>
      <c r="F417" s="131"/>
      <c r="G417" s="131"/>
      <c r="H417" s="131"/>
      <c r="I417" s="131"/>
      <c r="J417" s="131"/>
      <c r="K417" s="132"/>
    </row>
    <row r="418" spans="1:11" ht="13.2">
      <c r="A418" s="131"/>
      <c r="B418" s="131"/>
      <c r="C418" s="131"/>
      <c r="D418" s="131"/>
      <c r="E418" s="131"/>
      <c r="F418" s="131"/>
      <c r="G418" s="131"/>
      <c r="H418" s="131"/>
      <c r="I418" s="131"/>
      <c r="J418" s="131"/>
      <c r="K418" s="132"/>
    </row>
    <row r="419" spans="1:11" ht="13.2">
      <c r="A419" s="131"/>
      <c r="B419" s="131"/>
      <c r="C419" s="131"/>
      <c r="D419" s="131"/>
      <c r="E419" s="131"/>
      <c r="F419" s="131"/>
      <c r="G419" s="131"/>
      <c r="H419" s="131"/>
      <c r="I419" s="131"/>
      <c r="J419" s="131"/>
      <c r="K419" s="132"/>
    </row>
    <row r="420" spans="1:11" ht="13.2">
      <c r="A420" s="131"/>
      <c r="B420" s="131"/>
      <c r="C420" s="131"/>
      <c r="D420" s="131"/>
      <c r="E420" s="131"/>
      <c r="F420" s="131"/>
      <c r="G420" s="131"/>
      <c r="H420" s="131"/>
      <c r="I420" s="131"/>
      <c r="J420" s="131"/>
      <c r="K420" s="132"/>
    </row>
    <row r="421" spans="1:11" ht="13.2">
      <c r="A421" s="131"/>
      <c r="B421" s="131"/>
      <c r="C421" s="131"/>
      <c r="D421" s="131"/>
      <c r="E421" s="131"/>
      <c r="F421" s="131"/>
      <c r="G421" s="131"/>
      <c r="H421" s="131"/>
      <c r="I421" s="131"/>
      <c r="J421" s="131"/>
      <c r="K421" s="132"/>
    </row>
    <row r="422" spans="1:11" ht="13.2">
      <c r="A422" s="131"/>
      <c r="B422" s="131"/>
      <c r="C422" s="131"/>
      <c r="D422" s="131"/>
      <c r="E422" s="131"/>
      <c r="F422" s="131"/>
      <c r="G422" s="131"/>
      <c r="H422" s="131"/>
      <c r="I422" s="131"/>
      <c r="J422" s="131"/>
      <c r="K422" s="132"/>
    </row>
    <row r="423" spans="1:11" ht="13.2">
      <c r="A423" s="131"/>
      <c r="B423" s="131"/>
      <c r="C423" s="131"/>
      <c r="D423" s="131"/>
      <c r="E423" s="131"/>
      <c r="F423" s="131"/>
      <c r="G423" s="131"/>
      <c r="H423" s="131"/>
      <c r="I423" s="131"/>
      <c r="J423" s="131"/>
      <c r="K423" s="132"/>
    </row>
    <row r="424" spans="1:11" ht="13.2">
      <c r="A424" s="131"/>
      <c r="B424" s="131"/>
      <c r="C424" s="131"/>
      <c r="D424" s="131"/>
      <c r="E424" s="131"/>
      <c r="F424" s="131"/>
      <c r="G424" s="131"/>
      <c r="H424" s="131"/>
      <c r="I424" s="131"/>
      <c r="J424" s="131"/>
      <c r="K424" s="132"/>
    </row>
    <row r="425" spans="1:11" ht="13.2">
      <c r="A425" s="131"/>
      <c r="B425" s="131"/>
      <c r="C425" s="131"/>
      <c r="D425" s="131"/>
      <c r="E425" s="131"/>
      <c r="F425" s="131"/>
      <c r="G425" s="131"/>
      <c r="H425" s="131"/>
      <c r="I425" s="131"/>
      <c r="J425" s="131"/>
      <c r="K425" s="132"/>
    </row>
    <row r="426" spans="1:11" ht="13.2">
      <c r="A426" s="131"/>
      <c r="B426" s="131"/>
      <c r="C426" s="131"/>
      <c r="D426" s="131"/>
      <c r="E426" s="131"/>
      <c r="F426" s="131"/>
      <c r="G426" s="131"/>
      <c r="H426" s="131"/>
      <c r="I426" s="131"/>
      <c r="J426" s="131"/>
      <c r="K426" s="132"/>
    </row>
    <row r="427" spans="1:11" ht="13.2">
      <c r="A427" s="131"/>
      <c r="B427" s="131"/>
      <c r="C427" s="131"/>
      <c r="D427" s="131"/>
      <c r="E427" s="131"/>
      <c r="F427" s="131"/>
      <c r="G427" s="131"/>
      <c r="H427" s="131"/>
      <c r="I427" s="131"/>
      <c r="J427" s="131"/>
      <c r="K427" s="132"/>
    </row>
    <row r="428" spans="1:11" ht="13.2">
      <c r="A428" s="131"/>
      <c r="B428" s="131"/>
      <c r="C428" s="131"/>
      <c r="D428" s="131"/>
      <c r="E428" s="131"/>
      <c r="F428" s="131"/>
      <c r="G428" s="131"/>
      <c r="H428" s="131"/>
      <c r="I428" s="131"/>
      <c r="J428" s="131"/>
      <c r="K428" s="132"/>
    </row>
    <row r="429" spans="1:11" ht="13.2">
      <c r="A429" s="131"/>
      <c r="B429" s="131"/>
      <c r="C429" s="131"/>
      <c r="D429" s="131"/>
      <c r="E429" s="131"/>
      <c r="F429" s="131"/>
      <c r="G429" s="131"/>
      <c r="H429" s="131"/>
      <c r="I429" s="131"/>
      <c r="J429" s="131"/>
      <c r="K429" s="132"/>
    </row>
    <row r="430" spans="1:11" ht="13.2">
      <c r="A430" s="131"/>
      <c r="B430" s="131"/>
      <c r="C430" s="131"/>
      <c r="D430" s="131"/>
      <c r="E430" s="131"/>
      <c r="F430" s="131"/>
      <c r="G430" s="131"/>
      <c r="H430" s="131"/>
      <c r="I430" s="131"/>
      <c r="J430" s="131"/>
      <c r="K430" s="132"/>
    </row>
    <row r="431" spans="1:11" ht="13.2">
      <c r="A431" s="131"/>
      <c r="B431" s="131"/>
      <c r="C431" s="131"/>
      <c r="D431" s="131"/>
      <c r="E431" s="131"/>
      <c r="F431" s="131"/>
      <c r="G431" s="131"/>
      <c r="H431" s="131"/>
      <c r="I431" s="131"/>
      <c r="J431" s="131"/>
      <c r="K431" s="132"/>
    </row>
    <row r="432" spans="1:11" ht="13.2">
      <c r="A432" s="131"/>
      <c r="B432" s="131"/>
      <c r="C432" s="131"/>
      <c r="D432" s="131"/>
      <c r="E432" s="131"/>
      <c r="F432" s="131"/>
      <c r="G432" s="131"/>
      <c r="H432" s="131"/>
      <c r="I432" s="131"/>
      <c r="J432" s="131"/>
      <c r="K432" s="132"/>
    </row>
    <row r="433" spans="1:11" ht="13.2">
      <c r="A433" s="131"/>
      <c r="B433" s="131"/>
      <c r="C433" s="131"/>
      <c r="D433" s="131"/>
      <c r="E433" s="131"/>
      <c r="F433" s="131"/>
      <c r="G433" s="131"/>
      <c r="H433" s="131"/>
      <c r="I433" s="131"/>
      <c r="J433" s="131"/>
      <c r="K433" s="132"/>
    </row>
    <row r="434" spans="1:11" ht="13.2">
      <c r="A434" s="131"/>
      <c r="B434" s="131"/>
      <c r="C434" s="131"/>
      <c r="D434" s="131"/>
      <c r="E434" s="131"/>
      <c r="F434" s="131"/>
      <c r="G434" s="131"/>
      <c r="H434" s="131"/>
      <c r="I434" s="131"/>
      <c r="J434" s="131"/>
      <c r="K434" s="132"/>
    </row>
    <row r="435" spans="1:11" ht="13.2">
      <c r="A435" s="131"/>
      <c r="B435" s="131"/>
      <c r="C435" s="131"/>
      <c r="D435" s="131"/>
      <c r="E435" s="131"/>
      <c r="F435" s="131"/>
      <c r="G435" s="131"/>
      <c r="H435" s="131"/>
      <c r="I435" s="131"/>
      <c r="J435" s="131"/>
      <c r="K435" s="132"/>
    </row>
    <row r="436" spans="1:11" ht="13.2">
      <c r="A436" s="131"/>
      <c r="B436" s="131"/>
      <c r="C436" s="131"/>
      <c r="D436" s="131"/>
      <c r="E436" s="131"/>
      <c r="F436" s="131"/>
      <c r="G436" s="131"/>
      <c r="H436" s="131"/>
      <c r="I436" s="131"/>
      <c r="J436" s="131"/>
      <c r="K436" s="132"/>
    </row>
    <row r="437" spans="1:11" ht="13.2">
      <c r="A437" s="131"/>
      <c r="B437" s="131"/>
      <c r="C437" s="131"/>
      <c r="D437" s="131"/>
      <c r="E437" s="131"/>
      <c r="F437" s="131"/>
      <c r="G437" s="131"/>
      <c r="H437" s="131"/>
      <c r="I437" s="131"/>
      <c r="J437" s="131"/>
      <c r="K437" s="132"/>
    </row>
    <row r="438" spans="1:11" ht="13.2">
      <c r="A438" s="131"/>
      <c r="B438" s="131"/>
      <c r="C438" s="131"/>
      <c r="D438" s="131"/>
      <c r="E438" s="131"/>
      <c r="F438" s="131"/>
      <c r="G438" s="131"/>
      <c r="H438" s="131"/>
      <c r="I438" s="131"/>
      <c r="J438" s="131"/>
      <c r="K438" s="132"/>
    </row>
    <row r="439" spans="1:11" ht="13.2">
      <c r="A439" s="131"/>
      <c r="B439" s="131"/>
      <c r="C439" s="131"/>
      <c r="D439" s="131"/>
      <c r="E439" s="131"/>
      <c r="F439" s="131"/>
      <c r="G439" s="131"/>
      <c r="H439" s="131"/>
      <c r="I439" s="131"/>
      <c r="J439" s="131"/>
      <c r="K439" s="132"/>
    </row>
    <row r="440" spans="1:11" ht="13.2">
      <c r="A440" s="131"/>
      <c r="B440" s="131"/>
      <c r="C440" s="131"/>
      <c r="D440" s="131"/>
      <c r="E440" s="131"/>
      <c r="F440" s="131"/>
      <c r="G440" s="131"/>
      <c r="H440" s="131"/>
      <c r="I440" s="131"/>
      <c r="J440" s="131"/>
      <c r="K440" s="132"/>
    </row>
    <row r="441" spans="1:11" ht="13.2">
      <c r="A441" s="131"/>
      <c r="B441" s="131"/>
      <c r="C441" s="131"/>
      <c r="D441" s="131"/>
      <c r="E441" s="131"/>
      <c r="F441" s="131"/>
      <c r="G441" s="131"/>
      <c r="H441" s="131"/>
      <c r="I441" s="131"/>
      <c r="J441" s="131"/>
      <c r="K441" s="132"/>
    </row>
    <row r="442" spans="1:11" ht="13.2">
      <c r="A442" s="131"/>
      <c r="B442" s="131"/>
      <c r="C442" s="131"/>
      <c r="D442" s="131"/>
      <c r="E442" s="131"/>
      <c r="F442" s="131"/>
      <c r="G442" s="131"/>
      <c r="H442" s="131"/>
      <c r="I442" s="131"/>
      <c r="J442" s="131"/>
      <c r="K442" s="132"/>
    </row>
    <row r="443" spans="1:11" ht="13.2">
      <c r="A443" s="131"/>
      <c r="B443" s="131"/>
      <c r="C443" s="131"/>
      <c r="D443" s="131"/>
      <c r="E443" s="131"/>
      <c r="F443" s="131"/>
      <c r="G443" s="131"/>
      <c r="H443" s="131"/>
      <c r="I443" s="131"/>
      <c r="J443" s="131"/>
      <c r="K443" s="132"/>
    </row>
    <row r="444" spans="1:11" ht="13.2">
      <c r="A444" s="131"/>
      <c r="B444" s="131"/>
      <c r="C444" s="131"/>
      <c r="D444" s="131"/>
      <c r="E444" s="131"/>
      <c r="F444" s="131"/>
      <c r="G444" s="131"/>
      <c r="H444" s="131"/>
      <c r="I444" s="131"/>
      <c r="J444" s="131"/>
      <c r="K444" s="132"/>
    </row>
    <row r="445" spans="1:11" ht="13.2">
      <c r="A445" s="131"/>
      <c r="B445" s="131"/>
      <c r="C445" s="131"/>
      <c r="D445" s="131"/>
      <c r="E445" s="131"/>
      <c r="F445" s="131"/>
      <c r="G445" s="131"/>
      <c r="H445" s="131"/>
      <c r="I445" s="131"/>
      <c r="J445" s="131"/>
      <c r="K445" s="132"/>
    </row>
    <row r="446" spans="1:11" ht="13.2">
      <c r="A446" s="131"/>
      <c r="B446" s="131"/>
      <c r="C446" s="131"/>
      <c r="D446" s="131"/>
      <c r="E446" s="131"/>
      <c r="F446" s="131"/>
      <c r="G446" s="131"/>
      <c r="H446" s="131"/>
      <c r="I446" s="131"/>
      <c r="J446" s="131"/>
      <c r="K446" s="132"/>
    </row>
    <row r="447" spans="1:11" ht="13.2">
      <c r="A447" s="131"/>
      <c r="B447" s="131"/>
      <c r="C447" s="131"/>
      <c r="D447" s="131"/>
      <c r="E447" s="131"/>
      <c r="F447" s="131"/>
      <c r="G447" s="131"/>
      <c r="H447" s="131"/>
      <c r="I447" s="131"/>
      <c r="J447" s="131"/>
      <c r="K447" s="132"/>
    </row>
    <row r="448" spans="1:11" ht="13.2">
      <c r="A448" s="131"/>
      <c r="B448" s="131"/>
      <c r="C448" s="131"/>
      <c r="D448" s="131"/>
      <c r="E448" s="131"/>
      <c r="F448" s="131"/>
      <c r="G448" s="131"/>
      <c r="H448" s="131"/>
      <c r="I448" s="131"/>
      <c r="J448" s="131"/>
      <c r="K448" s="132"/>
    </row>
    <row r="449" spans="1:11" ht="13.2">
      <c r="A449" s="131"/>
      <c r="B449" s="131"/>
      <c r="C449" s="131"/>
      <c r="D449" s="131"/>
      <c r="E449" s="131"/>
      <c r="F449" s="131"/>
      <c r="G449" s="131"/>
      <c r="H449" s="131"/>
      <c r="I449" s="131"/>
      <c r="J449" s="131"/>
      <c r="K449" s="132"/>
    </row>
    <row r="450" spans="1:11" ht="13.2">
      <c r="A450" s="131"/>
      <c r="B450" s="131"/>
      <c r="C450" s="131"/>
      <c r="D450" s="131"/>
      <c r="E450" s="131"/>
      <c r="F450" s="131"/>
      <c r="G450" s="131"/>
      <c r="H450" s="131"/>
      <c r="I450" s="131"/>
      <c r="J450" s="131"/>
      <c r="K450" s="132"/>
    </row>
    <row r="451" spans="1:11" ht="13.2">
      <c r="A451" s="131"/>
      <c r="B451" s="131"/>
      <c r="C451" s="131"/>
      <c r="D451" s="131"/>
      <c r="E451" s="131"/>
      <c r="F451" s="131"/>
      <c r="G451" s="131"/>
      <c r="H451" s="131"/>
      <c r="I451" s="131"/>
      <c r="J451" s="131"/>
      <c r="K451" s="132"/>
    </row>
    <row r="452" spans="1:11" ht="13.2">
      <c r="A452" s="131"/>
      <c r="B452" s="131"/>
      <c r="C452" s="131"/>
      <c r="D452" s="131"/>
      <c r="E452" s="131"/>
      <c r="F452" s="131"/>
      <c r="G452" s="131"/>
      <c r="H452" s="131"/>
      <c r="I452" s="131"/>
      <c r="J452" s="131"/>
      <c r="K452" s="132"/>
    </row>
    <row r="453" spans="1:11" ht="13.2">
      <c r="A453" s="131"/>
      <c r="B453" s="131"/>
      <c r="C453" s="131"/>
      <c r="D453" s="131"/>
      <c r="E453" s="131"/>
      <c r="F453" s="131"/>
      <c r="G453" s="131"/>
      <c r="H453" s="131"/>
      <c r="I453" s="131"/>
      <c r="J453" s="131"/>
      <c r="K453" s="132"/>
    </row>
    <row r="454" spans="1:11" ht="13.2">
      <c r="A454" s="131"/>
      <c r="B454" s="131"/>
      <c r="C454" s="131"/>
      <c r="D454" s="131"/>
      <c r="E454" s="131"/>
      <c r="F454" s="131"/>
      <c r="G454" s="131"/>
      <c r="H454" s="131"/>
      <c r="I454" s="131"/>
      <c r="J454" s="131"/>
      <c r="K454" s="132"/>
    </row>
    <row r="455" spans="1:11" ht="13.2">
      <c r="A455" s="131"/>
      <c r="B455" s="131"/>
      <c r="C455" s="131"/>
      <c r="D455" s="131"/>
      <c r="E455" s="131"/>
      <c r="F455" s="131"/>
      <c r="G455" s="131"/>
      <c r="H455" s="131"/>
      <c r="I455" s="131"/>
      <c r="J455" s="131"/>
      <c r="K455" s="132"/>
    </row>
    <row r="456" spans="1:11" ht="13.2">
      <c r="A456" s="131"/>
      <c r="B456" s="131"/>
      <c r="C456" s="131"/>
      <c r="D456" s="131"/>
      <c r="E456" s="131"/>
      <c r="F456" s="131"/>
      <c r="G456" s="131"/>
      <c r="H456" s="131"/>
      <c r="I456" s="131"/>
      <c r="J456" s="131"/>
      <c r="K456" s="132"/>
    </row>
    <row r="457" spans="1:11" ht="13.2">
      <c r="A457" s="131"/>
      <c r="B457" s="131"/>
      <c r="C457" s="131"/>
      <c r="D457" s="131"/>
      <c r="E457" s="131"/>
      <c r="F457" s="131"/>
      <c r="G457" s="131"/>
      <c r="H457" s="131"/>
      <c r="I457" s="131"/>
      <c r="J457" s="131"/>
      <c r="K457" s="132"/>
    </row>
    <row r="458" spans="1:11" ht="13.2">
      <c r="A458" s="131"/>
      <c r="B458" s="131"/>
      <c r="C458" s="131"/>
      <c r="D458" s="131"/>
      <c r="E458" s="131"/>
      <c r="F458" s="131"/>
      <c r="G458" s="131"/>
      <c r="H458" s="131"/>
      <c r="I458" s="131"/>
      <c r="J458" s="131"/>
      <c r="K458" s="132"/>
    </row>
    <row r="459" spans="1:11" ht="13.2">
      <c r="A459" s="131"/>
      <c r="B459" s="131"/>
      <c r="C459" s="131"/>
      <c r="D459" s="131"/>
      <c r="E459" s="131"/>
      <c r="F459" s="131"/>
      <c r="G459" s="131"/>
      <c r="H459" s="131"/>
      <c r="I459" s="131"/>
      <c r="J459" s="131"/>
      <c r="K459" s="132"/>
    </row>
    <row r="460" spans="1:11" ht="13.2">
      <c r="A460" s="131"/>
      <c r="B460" s="131"/>
      <c r="C460" s="131"/>
      <c r="D460" s="131"/>
      <c r="E460" s="131"/>
      <c r="F460" s="131"/>
      <c r="G460" s="131"/>
      <c r="H460" s="131"/>
      <c r="I460" s="131"/>
      <c r="J460" s="131"/>
      <c r="K460" s="132"/>
    </row>
    <row r="461" spans="1:11" ht="13.2">
      <c r="A461" s="131"/>
      <c r="B461" s="131"/>
      <c r="C461" s="131"/>
      <c r="D461" s="131"/>
      <c r="E461" s="131"/>
      <c r="F461" s="131"/>
      <c r="G461" s="131"/>
      <c r="H461" s="131"/>
      <c r="I461" s="131"/>
      <c r="J461" s="131"/>
      <c r="K461" s="132"/>
    </row>
    <row r="462" spans="1:11" ht="13.2">
      <c r="A462" s="131"/>
      <c r="B462" s="131"/>
      <c r="C462" s="131"/>
      <c r="D462" s="131"/>
      <c r="E462" s="131"/>
      <c r="F462" s="131"/>
      <c r="G462" s="131"/>
      <c r="H462" s="131"/>
      <c r="I462" s="131"/>
      <c r="J462" s="131"/>
      <c r="K462" s="132"/>
    </row>
    <row r="463" spans="1:11" ht="13.2">
      <c r="A463" s="131"/>
      <c r="B463" s="131"/>
      <c r="C463" s="131"/>
      <c r="D463" s="131"/>
      <c r="E463" s="131"/>
      <c r="F463" s="131"/>
      <c r="G463" s="131"/>
      <c r="H463" s="131"/>
      <c r="I463" s="131"/>
      <c r="J463" s="131"/>
      <c r="K463" s="132"/>
    </row>
    <row r="464" spans="1:11" ht="13.2">
      <c r="A464" s="131"/>
      <c r="B464" s="131"/>
      <c r="C464" s="131"/>
      <c r="D464" s="131"/>
      <c r="E464" s="131"/>
      <c r="F464" s="131"/>
      <c r="G464" s="131"/>
      <c r="H464" s="131"/>
      <c r="I464" s="131"/>
      <c r="J464" s="131"/>
      <c r="K464" s="132"/>
    </row>
    <row r="465" spans="1:11" ht="13.2">
      <c r="A465" s="131"/>
      <c r="B465" s="131"/>
      <c r="C465" s="131"/>
      <c r="D465" s="131"/>
      <c r="E465" s="131"/>
      <c r="F465" s="131"/>
      <c r="G465" s="131"/>
      <c r="H465" s="131"/>
      <c r="I465" s="131"/>
      <c r="J465" s="131"/>
      <c r="K465" s="132"/>
    </row>
    <row r="466" spans="1:11" ht="13.2">
      <c r="A466" s="131"/>
      <c r="B466" s="131"/>
      <c r="C466" s="131"/>
      <c r="D466" s="131"/>
      <c r="E466" s="131"/>
      <c r="F466" s="131"/>
      <c r="G466" s="131"/>
      <c r="H466" s="131"/>
      <c r="I466" s="131"/>
      <c r="J466" s="131"/>
      <c r="K466" s="132"/>
    </row>
    <row r="467" spans="1:11" ht="13.2">
      <c r="A467" s="131"/>
      <c r="B467" s="131"/>
      <c r="C467" s="131"/>
      <c r="D467" s="131"/>
      <c r="E467" s="131"/>
      <c r="F467" s="131"/>
      <c r="G467" s="131"/>
      <c r="H467" s="131"/>
      <c r="I467" s="131"/>
      <c r="J467" s="131"/>
      <c r="K467" s="132"/>
    </row>
    <row r="468" spans="1:11" ht="13.2">
      <c r="A468" s="131"/>
      <c r="B468" s="131"/>
      <c r="C468" s="131"/>
      <c r="D468" s="131"/>
      <c r="E468" s="131"/>
      <c r="F468" s="131"/>
      <c r="G468" s="131"/>
      <c r="H468" s="131"/>
      <c r="I468" s="131"/>
      <c r="J468" s="131"/>
      <c r="K468" s="132"/>
    </row>
    <row r="469" spans="1:11" ht="13.2">
      <c r="A469" s="131"/>
      <c r="B469" s="131"/>
      <c r="C469" s="131"/>
      <c r="D469" s="131"/>
      <c r="E469" s="131"/>
      <c r="F469" s="131"/>
      <c r="G469" s="131"/>
      <c r="H469" s="131"/>
      <c r="I469" s="131"/>
      <c r="J469" s="131"/>
      <c r="K469" s="132"/>
    </row>
    <row r="470" spans="1:11" ht="13.2">
      <c r="A470" s="131"/>
      <c r="B470" s="131"/>
      <c r="C470" s="131"/>
      <c r="D470" s="131"/>
      <c r="E470" s="131"/>
      <c r="F470" s="131"/>
      <c r="G470" s="131"/>
      <c r="H470" s="131"/>
      <c r="I470" s="131"/>
      <c r="J470" s="131"/>
      <c r="K470" s="132"/>
    </row>
    <row r="471" spans="1:11" ht="13.2">
      <c r="A471" s="131"/>
      <c r="B471" s="131"/>
      <c r="C471" s="131"/>
      <c r="D471" s="131"/>
      <c r="E471" s="131"/>
      <c r="F471" s="131"/>
      <c r="G471" s="131"/>
      <c r="H471" s="131"/>
      <c r="I471" s="131"/>
      <c r="J471" s="131"/>
      <c r="K471" s="132"/>
    </row>
    <row r="472" spans="1:11" ht="13.2">
      <c r="A472" s="131"/>
      <c r="B472" s="131"/>
      <c r="C472" s="131"/>
      <c r="D472" s="131"/>
      <c r="E472" s="131"/>
      <c r="F472" s="131"/>
      <c r="G472" s="131"/>
      <c r="H472" s="131"/>
      <c r="I472" s="131"/>
      <c r="J472" s="131"/>
      <c r="K472" s="132"/>
    </row>
    <row r="473" spans="1:11" ht="13.2">
      <c r="A473" s="131"/>
      <c r="B473" s="131"/>
      <c r="C473" s="131"/>
      <c r="D473" s="131"/>
      <c r="E473" s="131"/>
      <c r="F473" s="131"/>
      <c r="G473" s="131"/>
      <c r="H473" s="131"/>
      <c r="I473" s="131"/>
      <c r="J473" s="131"/>
      <c r="K473" s="132"/>
    </row>
    <row r="474" spans="1:11" ht="13.2">
      <c r="A474" s="131"/>
      <c r="B474" s="131"/>
      <c r="C474" s="131"/>
      <c r="D474" s="131"/>
      <c r="E474" s="131"/>
      <c r="F474" s="131"/>
      <c r="G474" s="131"/>
      <c r="H474" s="131"/>
      <c r="I474" s="131"/>
      <c r="J474" s="131"/>
      <c r="K474" s="132"/>
    </row>
    <row r="475" spans="1:11" ht="13.2">
      <c r="A475" s="131"/>
      <c r="B475" s="131"/>
      <c r="C475" s="131"/>
      <c r="D475" s="131"/>
      <c r="E475" s="131"/>
      <c r="F475" s="131"/>
      <c r="G475" s="131"/>
      <c r="H475" s="131"/>
      <c r="I475" s="131"/>
      <c r="J475" s="131"/>
      <c r="K475" s="132"/>
    </row>
    <row r="476" spans="1:11" ht="13.2">
      <c r="A476" s="131"/>
      <c r="B476" s="131"/>
      <c r="C476" s="131"/>
      <c r="D476" s="131"/>
      <c r="E476" s="131"/>
      <c r="F476" s="131"/>
      <c r="G476" s="131"/>
      <c r="H476" s="131"/>
      <c r="I476" s="131"/>
      <c r="J476" s="131"/>
      <c r="K476" s="132"/>
    </row>
    <row r="477" spans="1:11" ht="13.2">
      <c r="A477" s="131"/>
      <c r="B477" s="131"/>
      <c r="C477" s="131"/>
      <c r="D477" s="131"/>
      <c r="E477" s="131"/>
      <c r="F477" s="131"/>
      <c r="G477" s="131"/>
      <c r="H477" s="131"/>
      <c r="I477" s="131"/>
      <c r="J477" s="131"/>
      <c r="K477" s="132"/>
    </row>
    <row r="478" spans="1:11" ht="13.2">
      <c r="A478" s="131"/>
      <c r="B478" s="131"/>
      <c r="C478" s="131"/>
      <c r="D478" s="131"/>
      <c r="E478" s="131"/>
      <c r="F478" s="131"/>
      <c r="G478" s="131"/>
      <c r="H478" s="131"/>
      <c r="I478" s="131"/>
      <c r="J478" s="131"/>
      <c r="K478" s="132"/>
    </row>
    <row r="479" spans="1:11" ht="13.2">
      <c r="A479" s="131"/>
      <c r="B479" s="131"/>
      <c r="C479" s="131"/>
      <c r="D479" s="131"/>
      <c r="E479" s="131"/>
      <c r="F479" s="131"/>
      <c r="G479" s="131"/>
      <c r="H479" s="131"/>
      <c r="I479" s="131"/>
      <c r="J479" s="131"/>
      <c r="K479" s="132"/>
    </row>
    <row r="480" spans="1:11" ht="13.2">
      <c r="A480" s="131"/>
      <c r="B480" s="131"/>
      <c r="C480" s="131"/>
      <c r="D480" s="131"/>
      <c r="E480" s="131"/>
      <c r="F480" s="131"/>
      <c r="G480" s="131"/>
      <c r="H480" s="131"/>
      <c r="I480" s="131"/>
      <c r="J480" s="131"/>
      <c r="K480" s="132"/>
    </row>
    <row r="481" spans="1:11" ht="13.2">
      <c r="A481" s="131"/>
      <c r="B481" s="131"/>
      <c r="C481" s="131"/>
      <c r="D481" s="131"/>
      <c r="E481" s="131"/>
      <c r="F481" s="131"/>
      <c r="G481" s="131"/>
      <c r="H481" s="131"/>
      <c r="I481" s="131"/>
      <c r="J481" s="131"/>
      <c r="K481" s="132"/>
    </row>
    <row r="482" spans="1:11" ht="13.2">
      <c r="A482" s="131"/>
      <c r="B482" s="131"/>
      <c r="C482" s="131"/>
      <c r="D482" s="131"/>
      <c r="E482" s="131"/>
      <c r="F482" s="131"/>
      <c r="G482" s="131"/>
      <c r="H482" s="131"/>
      <c r="I482" s="131"/>
      <c r="J482" s="131"/>
      <c r="K482" s="132"/>
    </row>
    <row r="483" spans="1:11" ht="13.2">
      <c r="A483" s="131"/>
      <c r="B483" s="131"/>
      <c r="C483" s="131"/>
      <c r="D483" s="131"/>
      <c r="E483" s="131"/>
      <c r="F483" s="131"/>
      <c r="G483" s="131"/>
      <c r="H483" s="131"/>
      <c r="I483" s="131"/>
      <c r="J483" s="131"/>
      <c r="K483" s="132"/>
    </row>
    <row r="484" spans="1:11" ht="13.2">
      <c r="A484" s="131"/>
      <c r="B484" s="131"/>
      <c r="C484" s="131"/>
      <c r="D484" s="131"/>
      <c r="E484" s="131"/>
      <c r="F484" s="131"/>
      <c r="G484" s="131"/>
      <c r="H484" s="131"/>
      <c r="I484" s="131"/>
      <c r="J484" s="131"/>
      <c r="K484" s="132"/>
    </row>
    <row r="485" spans="1:11" ht="13.2">
      <c r="A485" s="131"/>
      <c r="B485" s="131"/>
      <c r="C485" s="131"/>
      <c r="D485" s="131"/>
      <c r="E485" s="131"/>
      <c r="F485" s="131"/>
      <c r="G485" s="131"/>
      <c r="H485" s="131"/>
      <c r="I485" s="131"/>
      <c r="J485" s="131"/>
      <c r="K485" s="132"/>
    </row>
    <row r="486" spans="1:11" ht="13.2">
      <c r="A486" s="131"/>
      <c r="B486" s="131"/>
      <c r="C486" s="131"/>
      <c r="D486" s="131"/>
      <c r="E486" s="131"/>
      <c r="F486" s="131"/>
      <c r="G486" s="131"/>
      <c r="H486" s="131"/>
      <c r="I486" s="131"/>
      <c r="J486" s="131"/>
      <c r="K486" s="132"/>
    </row>
    <row r="487" spans="1:11" ht="13.2">
      <c r="A487" s="131"/>
      <c r="B487" s="131"/>
      <c r="C487" s="131"/>
      <c r="D487" s="131"/>
      <c r="E487" s="131"/>
      <c r="F487" s="131"/>
      <c r="G487" s="131"/>
      <c r="H487" s="131"/>
      <c r="I487" s="131"/>
      <c r="J487" s="131"/>
      <c r="K487" s="132"/>
    </row>
    <row r="488" spans="1:11" ht="13.2">
      <c r="A488" s="131"/>
      <c r="B488" s="131"/>
      <c r="C488" s="131"/>
      <c r="D488" s="131"/>
      <c r="E488" s="131"/>
      <c r="F488" s="131"/>
      <c r="G488" s="131"/>
      <c r="H488" s="131"/>
      <c r="I488" s="131"/>
      <c r="J488" s="131"/>
      <c r="K488" s="132"/>
    </row>
    <row r="489" spans="1:11" ht="13.2">
      <c r="A489" s="131"/>
      <c r="B489" s="131"/>
      <c r="C489" s="131"/>
      <c r="D489" s="131"/>
      <c r="E489" s="131"/>
      <c r="F489" s="131"/>
      <c r="G489" s="131"/>
      <c r="H489" s="131"/>
      <c r="I489" s="131"/>
      <c r="J489" s="131"/>
      <c r="K489" s="132"/>
    </row>
    <row r="490" spans="1:11" ht="13.2">
      <c r="A490" s="131"/>
      <c r="B490" s="131"/>
      <c r="C490" s="131"/>
      <c r="D490" s="131"/>
      <c r="E490" s="131"/>
      <c r="F490" s="131"/>
      <c r="G490" s="131"/>
      <c r="H490" s="131"/>
      <c r="I490" s="131"/>
      <c r="J490" s="131"/>
      <c r="K490" s="132"/>
    </row>
    <row r="491" spans="1:11" ht="13.2">
      <c r="A491" s="131"/>
      <c r="B491" s="131"/>
      <c r="C491" s="131"/>
      <c r="D491" s="131"/>
      <c r="E491" s="131"/>
      <c r="F491" s="131"/>
      <c r="G491" s="131"/>
      <c r="H491" s="131"/>
      <c r="I491" s="131"/>
      <c r="J491" s="131"/>
      <c r="K491" s="132"/>
    </row>
    <row r="492" spans="1:11" ht="13.2">
      <c r="A492" s="131"/>
      <c r="B492" s="131"/>
      <c r="C492" s="131"/>
      <c r="D492" s="131"/>
      <c r="E492" s="131"/>
      <c r="F492" s="131"/>
      <c r="G492" s="131"/>
      <c r="H492" s="131"/>
      <c r="I492" s="131"/>
      <c r="J492" s="131"/>
      <c r="K492" s="132"/>
    </row>
    <row r="493" spans="1:11" ht="13.2">
      <c r="A493" s="131"/>
      <c r="B493" s="131"/>
      <c r="C493" s="131"/>
      <c r="D493" s="131"/>
      <c r="E493" s="131"/>
      <c r="F493" s="131"/>
      <c r="G493" s="131"/>
      <c r="H493" s="131"/>
      <c r="I493" s="131"/>
      <c r="J493" s="131"/>
      <c r="K493" s="132"/>
    </row>
    <row r="494" spans="1:11" ht="13.2">
      <c r="A494" s="131"/>
      <c r="B494" s="131"/>
      <c r="C494" s="131"/>
      <c r="D494" s="131"/>
      <c r="E494" s="131"/>
      <c r="F494" s="131"/>
      <c r="G494" s="131"/>
      <c r="H494" s="131"/>
      <c r="I494" s="131"/>
      <c r="J494" s="131"/>
      <c r="K494" s="132"/>
    </row>
    <row r="495" spans="1:11" ht="13.2">
      <c r="A495" s="131"/>
      <c r="B495" s="131"/>
      <c r="C495" s="131"/>
      <c r="D495" s="131"/>
      <c r="E495" s="131"/>
      <c r="F495" s="131"/>
      <c r="G495" s="131"/>
      <c r="H495" s="131"/>
      <c r="I495" s="131"/>
      <c r="J495" s="131"/>
      <c r="K495" s="132"/>
    </row>
    <row r="496" spans="1:11" ht="13.2">
      <c r="A496" s="131"/>
      <c r="B496" s="131"/>
      <c r="C496" s="131"/>
      <c r="D496" s="131"/>
      <c r="E496" s="131"/>
      <c r="F496" s="131"/>
      <c r="G496" s="131"/>
      <c r="H496" s="131"/>
      <c r="I496" s="131"/>
      <c r="J496" s="131"/>
      <c r="K496" s="132"/>
    </row>
    <row r="497" spans="1:11" ht="13.2">
      <c r="A497" s="131"/>
      <c r="B497" s="131"/>
      <c r="C497" s="131"/>
      <c r="D497" s="131"/>
      <c r="E497" s="131"/>
      <c r="F497" s="131"/>
      <c r="G497" s="131"/>
      <c r="H497" s="131"/>
      <c r="I497" s="131"/>
      <c r="J497" s="131"/>
      <c r="K497" s="132"/>
    </row>
    <row r="498" spans="1:11" ht="13.2">
      <c r="A498" s="131"/>
      <c r="B498" s="131"/>
      <c r="C498" s="131"/>
      <c r="D498" s="131"/>
      <c r="E498" s="131"/>
      <c r="F498" s="131"/>
      <c r="G498" s="131"/>
      <c r="H498" s="131"/>
      <c r="I498" s="131"/>
      <c r="J498" s="131"/>
      <c r="K498" s="132"/>
    </row>
    <row r="499" spans="1:11" ht="13.2">
      <c r="A499" s="131"/>
      <c r="B499" s="131"/>
      <c r="C499" s="131"/>
      <c r="D499" s="131"/>
      <c r="E499" s="131"/>
      <c r="F499" s="131"/>
      <c r="G499" s="131"/>
      <c r="H499" s="131"/>
      <c r="I499" s="131"/>
      <c r="J499" s="131"/>
      <c r="K499" s="132"/>
    </row>
    <row r="500" spans="1:11" ht="13.2">
      <c r="A500" s="131"/>
      <c r="B500" s="131"/>
      <c r="C500" s="131"/>
      <c r="D500" s="131"/>
      <c r="E500" s="131"/>
      <c r="F500" s="131"/>
      <c r="G500" s="131"/>
      <c r="H500" s="131"/>
      <c r="I500" s="131"/>
      <c r="J500" s="131"/>
      <c r="K500" s="132"/>
    </row>
    <row r="501" spans="1:11" ht="13.2">
      <c r="A501" s="131"/>
      <c r="B501" s="131"/>
      <c r="C501" s="131"/>
      <c r="D501" s="131"/>
      <c r="E501" s="131"/>
      <c r="F501" s="131"/>
      <c r="G501" s="131"/>
      <c r="H501" s="131"/>
      <c r="I501" s="131"/>
      <c r="J501" s="131"/>
      <c r="K501" s="132"/>
    </row>
    <row r="502" spans="1:11" ht="13.2">
      <c r="A502" s="131"/>
      <c r="B502" s="131"/>
      <c r="C502" s="131"/>
      <c r="D502" s="131"/>
      <c r="E502" s="131"/>
      <c r="F502" s="131"/>
      <c r="G502" s="131"/>
      <c r="H502" s="131"/>
      <c r="I502" s="131"/>
      <c r="J502" s="131"/>
      <c r="K502" s="132"/>
    </row>
    <row r="503" spans="1:11" ht="13.2">
      <c r="A503" s="131"/>
      <c r="B503" s="131"/>
      <c r="C503" s="131"/>
      <c r="D503" s="131"/>
      <c r="E503" s="131"/>
      <c r="F503" s="131"/>
      <c r="G503" s="131"/>
      <c r="H503" s="131"/>
      <c r="I503" s="131"/>
      <c r="J503" s="131"/>
      <c r="K503" s="132"/>
    </row>
    <row r="504" spans="1:11" ht="13.2">
      <c r="A504" s="131"/>
      <c r="B504" s="131"/>
      <c r="C504" s="131"/>
      <c r="D504" s="131"/>
      <c r="E504" s="131"/>
      <c r="F504" s="131"/>
      <c r="G504" s="131"/>
      <c r="H504" s="131"/>
      <c r="I504" s="131"/>
      <c r="J504" s="131"/>
      <c r="K504" s="132"/>
    </row>
    <row r="505" spans="1:11" ht="13.2">
      <c r="A505" s="131"/>
      <c r="B505" s="131"/>
      <c r="C505" s="131"/>
      <c r="D505" s="131"/>
      <c r="E505" s="131"/>
      <c r="F505" s="131"/>
      <c r="G505" s="131"/>
      <c r="H505" s="131"/>
      <c r="I505" s="131"/>
      <c r="J505" s="131"/>
      <c r="K505" s="132"/>
    </row>
    <row r="506" spans="1:11" ht="13.2">
      <c r="A506" s="131"/>
      <c r="B506" s="131"/>
      <c r="C506" s="131"/>
      <c r="D506" s="131"/>
      <c r="E506" s="131"/>
      <c r="F506" s="131"/>
      <c r="G506" s="131"/>
      <c r="H506" s="131"/>
      <c r="I506" s="131"/>
      <c r="J506" s="131"/>
      <c r="K506" s="132"/>
    </row>
    <row r="507" spans="1:11" ht="13.2">
      <c r="A507" s="131"/>
      <c r="B507" s="131"/>
      <c r="C507" s="131"/>
      <c r="D507" s="131"/>
      <c r="E507" s="131"/>
      <c r="F507" s="131"/>
      <c r="G507" s="131"/>
      <c r="H507" s="131"/>
      <c r="I507" s="131"/>
      <c r="J507" s="131"/>
      <c r="K507" s="132"/>
    </row>
    <row r="508" spans="1:11" ht="13.2">
      <c r="A508" s="131"/>
      <c r="B508" s="131"/>
      <c r="C508" s="131"/>
      <c r="D508" s="131"/>
      <c r="E508" s="131"/>
      <c r="F508" s="131"/>
      <c r="G508" s="131"/>
      <c r="H508" s="131"/>
      <c r="I508" s="131"/>
      <c r="J508" s="131"/>
      <c r="K508" s="132"/>
    </row>
    <row r="509" spans="1:11" ht="13.2">
      <c r="A509" s="131"/>
      <c r="B509" s="131"/>
      <c r="C509" s="131"/>
      <c r="D509" s="131"/>
      <c r="E509" s="131"/>
      <c r="F509" s="131"/>
      <c r="G509" s="131"/>
      <c r="H509" s="131"/>
      <c r="I509" s="131"/>
      <c r="J509" s="131"/>
      <c r="K509" s="132"/>
    </row>
    <row r="510" spans="1:11" ht="13.2">
      <c r="A510" s="131"/>
      <c r="B510" s="131"/>
      <c r="C510" s="131"/>
      <c r="D510" s="131"/>
      <c r="E510" s="131"/>
      <c r="F510" s="131"/>
      <c r="G510" s="131"/>
      <c r="H510" s="131"/>
      <c r="I510" s="131"/>
      <c r="J510" s="131"/>
      <c r="K510" s="132"/>
    </row>
    <row r="511" spans="1:11" ht="13.2">
      <c r="A511" s="131"/>
      <c r="B511" s="131"/>
      <c r="C511" s="131"/>
      <c r="D511" s="131"/>
      <c r="E511" s="131"/>
      <c r="F511" s="131"/>
      <c r="G511" s="131"/>
      <c r="H511" s="131"/>
      <c r="I511" s="131"/>
      <c r="J511" s="131"/>
      <c r="K511" s="132"/>
    </row>
    <row r="512" spans="1:11" ht="13.2">
      <c r="A512" s="131"/>
      <c r="B512" s="131"/>
      <c r="C512" s="131"/>
      <c r="D512" s="131"/>
      <c r="E512" s="131"/>
      <c r="F512" s="131"/>
      <c r="G512" s="131"/>
      <c r="H512" s="131"/>
      <c r="I512" s="131"/>
      <c r="J512" s="131"/>
      <c r="K512" s="132"/>
    </row>
    <row r="513" spans="1:11" ht="13.2">
      <c r="A513" s="131"/>
      <c r="B513" s="131"/>
      <c r="C513" s="131"/>
      <c r="D513" s="131"/>
      <c r="E513" s="131"/>
      <c r="F513" s="131"/>
      <c r="G513" s="131"/>
      <c r="H513" s="131"/>
      <c r="I513" s="131"/>
      <c r="J513" s="131"/>
      <c r="K513" s="132"/>
    </row>
    <row r="514" spans="1:11" ht="13.2">
      <c r="A514" s="131"/>
      <c r="B514" s="131"/>
      <c r="C514" s="131"/>
      <c r="D514" s="131"/>
      <c r="E514" s="131"/>
      <c r="F514" s="131"/>
      <c r="G514" s="131"/>
      <c r="H514" s="131"/>
      <c r="I514" s="131"/>
      <c r="J514" s="131"/>
      <c r="K514" s="132"/>
    </row>
    <row r="515" spans="1:11" ht="13.2">
      <c r="A515" s="131"/>
      <c r="B515" s="131"/>
      <c r="C515" s="131"/>
      <c r="D515" s="131"/>
      <c r="E515" s="131"/>
      <c r="F515" s="131"/>
      <c r="G515" s="131"/>
      <c r="H515" s="131"/>
      <c r="I515" s="131"/>
      <c r="J515" s="131"/>
      <c r="K515" s="132"/>
    </row>
    <row r="516" spans="1:11" ht="13.2">
      <c r="A516" s="131"/>
      <c r="B516" s="131"/>
      <c r="C516" s="131"/>
      <c r="D516" s="131"/>
      <c r="E516" s="131"/>
      <c r="F516" s="131"/>
      <c r="G516" s="131"/>
      <c r="H516" s="131"/>
      <c r="I516" s="131"/>
      <c r="J516" s="131"/>
      <c r="K516" s="132"/>
    </row>
    <row r="517" spans="1:11" ht="13.2">
      <c r="A517" s="131"/>
      <c r="B517" s="131"/>
      <c r="C517" s="131"/>
      <c r="D517" s="131"/>
      <c r="E517" s="131"/>
      <c r="F517" s="131"/>
      <c r="G517" s="131"/>
      <c r="H517" s="131"/>
      <c r="I517" s="131"/>
      <c r="J517" s="131"/>
      <c r="K517" s="132"/>
    </row>
    <row r="518" spans="1:11" ht="13.2">
      <c r="A518" s="131"/>
      <c r="B518" s="131"/>
      <c r="C518" s="131"/>
      <c r="D518" s="131"/>
      <c r="E518" s="131"/>
      <c r="F518" s="131"/>
      <c r="G518" s="131"/>
      <c r="H518" s="131"/>
      <c r="I518" s="131"/>
      <c r="J518" s="131"/>
      <c r="K518" s="132"/>
    </row>
    <row r="519" spans="1:11" ht="13.2">
      <c r="A519" s="131"/>
      <c r="B519" s="131"/>
      <c r="C519" s="131"/>
      <c r="D519" s="131"/>
      <c r="E519" s="131"/>
      <c r="F519" s="131"/>
      <c r="G519" s="131"/>
      <c r="H519" s="131"/>
      <c r="I519" s="131"/>
      <c r="J519" s="131"/>
      <c r="K519" s="132"/>
    </row>
    <row r="520" spans="1:11" ht="13.2">
      <c r="A520" s="131"/>
      <c r="B520" s="131"/>
      <c r="C520" s="131"/>
      <c r="D520" s="131"/>
      <c r="E520" s="131"/>
      <c r="F520" s="131"/>
      <c r="G520" s="131"/>
      <c r="H520" s="131"/>
      <c r="I520" s="131"/>
      <c r="J520" s="131"/>
      <c r="K520" s="132"/>
    </row>
    <row r="521" spans="1:11" ht="13.2">
      <c r="A521" s="131"/>
      <c r="B521" s="131"/>
      <c r="C521" s="131"/>
      <c r="D521" s="131"/>
      <c r="E521" s="131"/>
      <c r="F521" s="131"/>
      <c r="G521" s="131"/>
      <c r="H521" s="131"/>
      <c r="I521" s="131"/>
      <c r="J521" s="131"/>
      <c r="K521" s="132"/>
    </row>
    <row r="522" spans="1:11" ht="13.2">
      <c r="A522" s="131"/>
      <c r="B522" s="131"/>
      <c r="C522" s="131"/>
      <c r="D522" s="131"/>
      <c r="E522" s="131"/>
      <c r="F522" s="131"/>
      <c r="G522" s="131"/>
      <c r="H522" s="131"/>
      <c r="I522" s="131"/>
      <c r="J522" s="131"/>
      <c r="K522" s="132"/>
    </row>
    <row r="523" spans="1:11" ht="13.2">
      <c r="A523" s="131"/>
      <c r="B523" s="131"/>
      <c r="C523" s="131"/>
      <c r="D523" s="131"/>
      <c r="E523" s="131"/>
      <c r="F523" s="131"/>
      <c r="G523" s="131"/>
      <c r="H523" s="131"/>
      <c r="I523" s="131"/>
      <c r="J523" s="131"/>
      <c r="K523" s="132"/>
    </row>
    <row r="524" spans="1:11" ht="13.2">
      <c r="A524" s="131"/>
      <c r="B524" s="131"/>
      <c r="C524" s="131"/>
      <c r="D524" s="131"/>
      <c r="E524" s="131"/>
      <c r="F524" s="131"/>
      <c r="G524" s="131"/>
      <c r="H524" s="131"/>
      <c r="I524" s="131"/>
      <c r="J524" s="131"/>
      <c r="K524" s="132"/>
    </row>
    <row r="525" spans="1:11" ht="13.2">
      <c r="A525" s="131"/>
      <c r="B525" s="131"/>
      <c r="C525" s="131"/>
      <c r="D525" s="131"/>
      <c r="E525" s="131"/>
      <c r="F525" s="131"/>
      <c r="G525" s="131"/>
      <c r="H525" s="131"/>
      <c r="I525" s="131"/>
      <c r="J525" s="131"/>
      <c r="K525" s="132"/>
    </row>
    <row r="526" spans="1:11" ht="13.2">
      <c r="A526" s="131"/>
      <c r="B526" s="131"/>
      <c r="C526" s="131"/>
      <c r="D526" s="131"/>
      <c r="E526" s="131"/>
      <c r="F526" s="131"/>
      <c r="G526" s="131"/>
      <c r="H526" s="131"/>
      <c r="I526" s="131"/>
      <c r="J526" s="131"/>
      <c r="K526" s="132"/>
    </row>
    <row r="527" spans="1:11" ht="13.2">
      <c r="A527" s="131"/>
      <c r="B527" s="131"/>
      <c r="C527" s="131"/>
      <c r="D527" s="131"/>
      <c r="E527" s="131"/>
      <c r="F527" s="131"/>
      <c r="G527" s="131"/>
      <c r="H527" s="131"/>
      <c r="I527" s="131"/>
      <c r="J527" s="131"/>
      <c r="K527" s="132"/>
    </row>
    <row r="528" spans="1:11" ht="13.2">
      <c r="A528" s="131"/>
      <c r="B528" s="131"/>
      <c r="C528" s="131"/>
      <c r="D528" s="131"/>
      <c r="E528" s="131"/>
      <c r="F528" s="131"/>
      <c r="G528" s="131"/>
      <c r="H528" s="131"/>
      <c r="I528" s="131"/>
      <c r="J528" s="131"/>
      <c r="K528" s="132"/>
    </row>
    <row r="529" spans="1:11" ht="13.2">
      <c r="A529" s="131"/>
      <c r="B529" s="131"/>
      <c r="C529" s="131"/>
      <c r="D529" s="131"/>
      <c r="E529" s="131"/>
      <c r="F529" s="131"/>
      <c r="G529" s="131"/>
      <c r="H529" s="131"/>
      <c r="I529" s="131"/>
      <c r="J529" s="131"/>
      <c r="K529" s="132"/>
    </row>
    <row r="530" spans="1:11" ht="13.2">
      <c r="A530" s="131"/>
      <c r="B530" s="131"/>
      <c r="C530" s="131"/>
      <c r="D530" s="131"/>
      <c r="E530" s="131"/>
      <c r="F530" s="131"/>
      <c r="G530" s="131"/>
      <c r="H530" s="131"/>
      <c r="I530" s="131"/>
      <c r="J530" s="131"/>
      <c r="K530" s="132"/>
    </row>
    <row r="531" spans="1:11" ht="13.2">
      <c r="A531" s="131"/>
      <c r="B531" s="131"/>
      <c r="C531" s="131"/>
      <c r="D531" s="131"/>
      <c r="E531" s="131"/>
      <c r="F531" s="131"/>
      <c r="G531" s="131"/>
      <c r="H531" s="131"/>
      <c r="I531" s="131"/>
      <c r="J531" s="131"/>
      <c r="K531" s="132"/>
    </row>
    <row r="532" spans="1:11" ht="13.2">
      <c r="A532" s="131"/>
      <c r="B532" s="131"/>
      <c r="C532" s="131"/>
      <c r="D532" s="131"/>
      <c r="E532" s="131"/>
      <c r="F532" s="131"/>
      <c r="G532" s="131"/>
      <c r="H532" s="131"/>
      <c r="I532" s="131"/>
      <c r="J532" s="131"/>
      <c r="K532" s="132"/>
    </row>
    <row r="533" spans="1:11" ht="13.2">
      <c r="A533" s="131"/>
      <c r="B533" s="131"/>
      <c r="C533" s="131"/>
      <c r="D533" s="131"/>
      <c r="E533" s="131"/>
      <c r="F533" s="131"/>
      <c r="G533" s="131"/>
      <c r="H533" s="131"/>
      <c r="I533" s="131"/>
      <c r="J533" s="131"/>
      <c r="K533" s="132"/>
    </row>
    <row r="534" spans="1:11" ht="13.2">
      <c r="A534" s="131"/>
      <c r="B534" s="131"/>
      <c r="C534" s="131"/>
      <c r="D534" s="131"/>
      <c r="E534" s="131"/>
      <c r="F534" s="131"/>
      <c r="G534" s="131"/>
      <c r="H534" s="131"/>
      <c r="I534" s="131"/>
      <c r="J534" s="131"/>
      <c r="K534" s="132"/>
    </row>
    <row r="535" spans="1:11" ht="13.2">
      <c r="A535" s="131"/>
      <c r="B535" s="131"/>
      <c r="C535" s="131"/>
      <c r="D535" s="131"/>
      <c r="E535" s="131"/>
      <c r="F535" s="131"/>
      <c r="G535" s="131"/>
      <c r="H535" s="131"/>
      <c r="I535" s="131"/>
      <c r="J535" s="131"/>
      <c r="K535" s="132"/>
    </row>
    <row r="536" spans="1:11" ht="13.2">
      <c r="A536" s="131"/>
      <c r="B536" s="131"/>
      <c r="C536" s="131"/>
      <c r="D536" s="131"/>
      <c r="E536" s="131"/>
      <c r="F536" s="131"/>
      <c r="G536" s="131"/>
      <c r="H536" s="131"/>
      <c r="I536" s="131"/>
      <c r="J536" s="131"/>
      <c r="K536" s="132"/>
    </row>
    <row r="537" spans="1:11" ht="13.2">
      <c r="A537" s="131"/>
      <c r="B537" s="131"/>
      <c r="C537" s="131"/>
      <c r="D537" s="131"/>
      <c r="E537" s="131"/>
      <c r="F537" s="131"/>
      <c r="G537" s="131"/>
      <c r="H537" s="131"/>
      <c r="I537" s="131"/>
      <c r="J537" s="131"/>
      <c r="K537" s="132"/>
    </row>
    <row r="538" spans="1:11" ht="13.2">
      <c r="A538" s="131"/>
      <c r="B538" s="131"/>
      <c r="C538" s="131"/>
      <c r="D538" s="131"/>
      <c r="E538" s="131"/>
      <c r="F538" s="131"/>
      <c r="G538" s="131"/>
      <c r="H538" s="131"/>
      <c r="I538" s="131"/>
      <c r="J538" s="131"/>
      <c r="K538" s="132"/>
    </row>
    <row r="539" spans="1:11" ht="13.2">
      <c r="A539" s="131"/>
      <c r="B539" s="131"/>
      <c r="C539" s="131"/>
      <c r="D539" s="131"/>
      <c r="E539" s="131"/>
      <c r="F539" s="131"/>
      <c r="G539" s="131"/>
      <c r="H539" s="131"/>
      <c r="I539" s="131"/>
      <c r="J539" s="131"/>
      <c r="K539" s="132"/>
    </row>
    <row r="540" spans="1:11" ht="13.2">
      <c r="A540" s="131"/>
      <c r="B540" s="131"/>
      <c r="C540" s="131"/>
      <c r="D540" s="131"/>
      <c r="E540" s="131"/>
      <c r="F540" s="131"/>
      <c r="G540" s="131"/>
      <c r="H540" s="131"/>
      <c r="I540" s="131"/>
      <c r="J540" s="131"/>
      <c r="K540" s="132"/>
    </row>
    <row r="541" spans="1:11" ht="13.2">
      <c r="A541" s="131"/>
      <c r="B541" s="131"/>
      <c r="C541" s="131"/>
      <c r="D541" s="131"/>
      <c r="E541" s="131"/>
      <c r="F541" s="131"/>
      <c r="G541" s="131"/>
      <c r="H541" s="131"/>
      <c r="I541" s="131"/>
      <c r="J541" s="131"/>
      <c r="K541" s="132"/>
    </row>
    <row r="542" spans="1:11" ht="13.2">
      <c r="A542" s="131"/>
      <c r="B542" s="131"/>
      <c r="C542" s="131"/>
      <c r="D542" s="131"/>
      <c r="E542" s="131"/>
      <c r="F542" s="131"/>
      <c r="G542" s="131"/>
      <c r="H542" s="131"/>
      <c r="I542" s="131"/>
      <c r="J542" s="131"/>
      <c r="K542" s="132"/>
    </row>
    <row r="543" spans="1:11" ht="13.2">
      <c r="A543" s="131"/>
      <c r="B543" s="131"/>
      <c r="C543" s="131"/>
      <c r="D543" s="131"/>
      <c r="E543" s="131"/>
      <c r="F543" s="131"/>
      <c r="G543" s="131"/>
      <c r="H543" s="131"/>
      <c r="I543" s="131"/>
      <c r="J543" s="131"/>
      <c r="K543" s="132"/>
    </row>
    <row r="544" spans="1:11" ht="13.2">
      <c r="A544" s="131"/>
      <c r="B544" s="131"/>
      <c r="C544" s="131"/>
      <c r="D544" s="131"/>
      <c r="E544" s="131"/>
      <c r="F544" s="131"/>
      <c r="G544" s="131"/>
      <c r="H544" s="131"/>
      <c r="I544" s="131"/>
      <c r="J544" s="131"/>
      <c r="K544" s="132"/>
    </row>
    <row r="545" spans="1:11" ht="13.2">
      <c r="A545" s="131"/>
      <c r="B545" s="131"/>
      <c r="C545" s="131"/>
      <c r="D545" s="131"/>
      <c r="E545" s="131"/>
      <c r="F545" s="131"/>
      <c r="G545" s="131"/>
      <c r="H545" s="131"/>
      <c r="I545" s="131"/>
      <c r="J545" s="131"/>
      <c r="K545" s="132"/>
    </row>
    <row r="546" spans="1:11" ht="13.2">
      <c r="A546" s="131"/>
      <c r="B546" s="131"/>
      <c r="C546" s="131"/>
      <c r="D546" s="131"/>
      <c r="E546" s="131"/>
      <c r="F546" s="131"/>
      <c r="G546" s="131"/>
      <c r="H546" s="131"/>
      <c r="I546" s="131"/>
      <c r="J546" s="131"/>
      <c r="K546" s="132"/>
    </row>
    <row r="547" spans="1:11" ht="13.2">
      <c r="A547" s="131"/>
      <c r="B547" s="131"/>
      <c r="C547" s="131"/>
      <c r="D547" s="131"/>
      <c r="E547" s="131"/>
      <c r="F547" s="131"/>
      <c r="G547" s="131"/>
      <c r="H547" s="131"/>
      <c r="I547" s="131"/>
      <c r="J547" s="131"/>
      <c r="K547" s="132"/>
    </row>
    <row r="548" spans="1:11" ht="13.2">
      <c r="A548" s="131"/>
      <c r="B548" s="131"/>
      <c r="C548" s="131"/>
      <c r="D548" s="131"/>
      <c r="E548" s="131"/>
      <c r="F548" s="131"/>
      <c r="G548" s="131"/>
      <c r="H548" s="131"/>
      <c r="I548" s="131"/>
      <c r="J548" s="131"/>
      <c r="K548" s="132"/>
    </row>
    <row r="549" spans="1:11" ht="13.2">
      <c r="A549" s="131"/>
      <c r="B549" s="131"/>
      <c r="C549" s="131"/>
      <c r="D549" s="131"/>
      <c r="E549" s="131"/>
      <c r="F549" s="131"/>
      <c r="G549" s="131"/>
      <c r="H549" s="131"/>
      <c r="I549" s="131"/>
      <c r="J549" s="131"/>
      <c r="K549" s="132"/>
    </row>
    <row r="550" spans="1:11" ht="13.2">
      <c r="A550" s="131"/>
      <c r="B550" s="131"/>
      <c r="C550" s="131"/>
      <c r="D550" s="131"/>
      <c r="E550" s="131"/>
      <c r="F550" s="131"/>
      <c r="G550" s="131"/>
      <c r="H550" s="131"/>
      <c r="I550" s="131"/>
      <c r="J550" s="131"/>
      <c r="K550" s="132"/>
    </row>
    <row r="551" spans="1:11" ht="13.2">
      <c r="A551" s="131"/>
      <c r="B551" s="131"/>
      <c r="C551" s="131"/>
      <c r="D551" s="131"/>
      <c r="E551" s="131"/>
      <c r="F551" s="131"/>
      <c r="G551" s="131"/>
      <c r="H551" s="131"/>
      <c r="I551" s="131"/>
      <c r="J551" s="131"/>
      <c r="K551" s="132"/>
    </row>
    <row r="552" spans="1:11" ht="13.2">
      <c r="A552" s="131"/>
      <c r="B552" s="131"/>
      <c r="C552" s="131"/>
      <c r="D552" s="131"/>
      <c r="E552" s="131"/>
      <c r="F552" s="131"/>
      <c r="G552" s="131"/>
      <c r="H552" s="131"/>
      <c r="I552" s="131"/>
      <c r="J552" s="131"/>
      <c r="K552" s="132"/>
    </row>
    <row r="553" spans="1:11" ht="13.2">
      <c r="A553" s="131"/>
      <c r="B553" s="131"/>
      <c r="C553" s="131"/>
      <c r="D553" s="131"/>
      <c r="E553" s="131"/>
      <c r="F553" s="131"/>
      <c r="G553" s="131"/>
      <c r="H553" s="131"/>
      <c r="I553" s="131"/>
      <c r="J553" s="131"/>
      <c r="K553" s="132"/>
    </row>
    <row r="554" spans="1:11" ht="13.2">
      <c r="A554" s="131"/>
      <c r="B554" s="131"/>
      <c r="C554" s="131"/>
      <c r="D554" s="131"/>
      <c r="E554" s="131"/>
      <c r="F554" s="131"/>
      <c r="G554" s="131"/>
      <c r="H554" s="131"/>
      <c r="I554" s="131"/>
      <c r="J554" s="131"/>
      <c r="K554" s="132"/>
    </row>
    <row r="555" spans="1:11" ht="13.2">
      <c r="A555" s="131"/>
      <c r="B555" s="131"/>
      <c r="C555" s="131"/>
      <c r="D555" s="131"/>
      <c r="E555" s="131"/>
      <c r="F555" s="131"/>
      <c r="G555" s="131"/>
      <c r="H555" s="131"/>
      <c r="I555" s="131"/>
      <c r="J555" s="131"/>
      <c r="K555" s="132"/>
    </row>
    <row r="556" spans="1:11" ht="13.2">
      <c r="A556" s="131"/>
      <c r="B556" s="131"/>
      <c r="C556" s="131"/>
      <c r="D556" s="131"/>
      <c r="E556" s="131"/>
      <c r="F556" s="131"/>
      <c r="G556" s="131"/>
      <c r="H556" s="131"/>
      <c r="I556" s="131"/>
      <c r="J556" s="131"/>
      <c r="K556" s="132"/>
    </row>
    <row r="557" spans="1:11" ht="13.2">
      <c r="A557" s="131"/>
      <c r="B557" s="131"/>
      <c r="C557" s="131"/>
      <c r="D557" s="131"/>
      <c r="E557" s="131"/>
      <c r="F557" s="131"/>
      <c r="G557" s="131"/>
      <c r="H557" s="131"/>
      <c r="I557" s="131"/>
      <c r="J557" s="131"/>
      <c r="K557" s="132"/>
    </row>
    <row r="558" spans="1:11" ht="13.2">
      <c r="A558" s="131"/>
      <c r="B558" s="131"/>
      <c r="C558" s="131"/>
      <c r="D558" s="131"/>
      <c r="E558" s="131"/>
      <c r="F558" s="131"/>
      <c r="G558" s="131"/>
      <c r="H558" s="131"/>
      <c r="I558" s="131"/>
      <c r="J558" s="131"/>
      <c r="K558" s="132"/>
    </row>
    <row r="559" spans="1:11" ht="13.2">
      <c r="A559" s="131"/>
      <c r="B559" s="131"/>
      <c r="C559" s="131"/>
      <c r="D559" s="131"/>
      <c r="E559" s="131"/>
      <c r="F559" s="131"/>
      <c r="G559" s="131"/>
      <c r="H559" s="131"/>
      <c r="I559" s="131"/>
      <c r="J559" s="131"/>
      <c r="K559" s="132"/>
    </row>
    <row r="560" spans="1:11" ht="13.2">
      <c r="A560" s="131"/>
      <c r="B560" s="131"/>
      <c r="C560" s="131"/>
      <c r="D560" s="131"/>
      <c r="E560" s="131"/>
      <c r="F560" s="131"/>
      <c r="G560" s="131"/>
      <c r="H560" s="131"/>
      <c r="I560" s="131"/>
      <c r="J560" s="131"/>
      <c r="K560" s="132"/>
    </row>
    <row r="561" spans="1:11" ht="13.2">
      <c r="A561" s="131"/>
      <c r="B561" s="131"/>
      <c r="C561" s="131"/>
      <c r="D561" s="131"/>
      <c r="E561" s="131"/>
      <c r="F561" s="131"/>
      <c r="G561" s="131"/>
      <c r="H561" s="131"/>
      <c r="I561" s="131"/>
      <c r="J561" s="131"/>
      <c r="K561" s="132"/>
    </row>
    <row r="562" spans="1:11" ht="13.2">
      <c r="A562" s="131"/>
      <c r="B562" s="131"/>
      <c r="C562" s="131"/>
      <c r="D562" s="131"/>
      <c r="E562" s="131"/>
      <c r="F562" s="131"/>
      <c r="G562" s="131"/>
      <c r="H562" s="131"/>
      <c r="I562" s="131"/>
      <c r="J562" s="131"/>
      <c r="K562" s="132"/>
    </row>
    <row r="563" spans="1:11" ht="13.2">
      <c r="A563" s="131"/>
      <c r="B563" s="131"/>
      <c r="C563" s="131"/>
      <c r="D563" s="131"/>
      <c r="E563" s="131"/>
      <c r="F563" s="131"/>
      <c r="G563" s="131"/>
      <c r="H563" s="131"/>
      <c r="I563" s="131"/>
      <c r="J563" s="131"/>
      <c r="K563" s="132"/>
    </row>
    <row r="564" spans="1:11" ht="13.2">
      <c r="A564" s="131"/>
      <c r="B564" s="131"/>
      <c r="C564" s="131"/>
      <c r="D564" s="131"/>
      <c r="E564" s="131"/>
      <c r="F564" s="131"/>
      <c r="G564" s="131"/>
      <c r="H564" s="131"/>
      <c r="I564" s="131"/>
      <c r="J564" s="131"/>
      <c r="K564" s="132"/>
    </row>
    <row r="565" spans="1:11" ht="13.2">
      <c r="A565" s="131"/>
      <c r="B565" s="131"/>
      <c r="C565" s="131"/>
      <c r="D565" s="131"/>
      <c r="E565" s="131"/>
      <c r="F565" s="131"/>
      <c r="G565" s="131"/>
      <c r="H565" s="131"/>
      <c r="I565" s="131"/>
      <c r="J565" s="131"/>
      <c r="K565" s="132"/>
    </row>
    <row r="566" spans="1:11" ht="13.2">
      <c r="A566" s="131"/>
      <c r="B566" s="131"/>
      <c r="C566" s="131"/>
      <c r="D566" s="131"/>
      <c r="E566" s="131"/>
      <c r="F566" s="131"/>
      <c r="G566" s="131"/>
      <c r="H566" s="131"/>
      <c r="I566" s="131"/>
      <c r="J566" s="131"/>
      <c r="K566" s="132"/>
    </row>
    <row r="567" spans="1:11" ht="13.2">
      <c r="A567" s="131"/>
      <c r="B567" s="131"/>
      <c r="C567" s="131"/>
      <c r="D567" s="131"/>
      <c r="E567" s="131"/>
      <c r="F567" s="131"/>
      <c r="G567" s="131"/>
      <c r="H567" s="131"/>
      <c r="I567" s="131"/>
      <c r="J567" s="131"/>
      <c r="K567" s="132"/>
    </row>
    <row r="568" spans="1:11" ht="13.2">
      <c r="A568" s="131"/>
      <c r="B568" s="131"/>
      <c r="C568" s="131"/>
      <c r="D568" s="131"/>
      <c r="E568" s="131"/>
      <c r="F568" s="131"/>
      <c r="G568" s="131"/>
      <c r="H568" s="131"/>
      <c r="I568" s="131"/>
      <c r="J568" s="131"/>
      <c r="K568" s="132"/>
    </row>
    <row r="569" spans="1:11" ht="13.2">
      <c r="A569" s="131"/>
      <c r="B569" s="131"/>
      <c r="C569" s="131"/>
      <c r="D569" s="131"/>
      <c r="E569" s="131"/>
      <c r="F569" s="131"/>
      <c r="G569" s="131"/>
      <c r="H569" s="131"/>
      <c r="I569" s="131"/>
      <c r="J569" s="131"/>
      <c r="K569" s="132"/>
    </row>
    <row r="570" spans="1:11" ht="13.2">
      <c r="A570" s="131"/>
      <c r="B570" s="131"/>
      <c r="C570" s="131"/>
      <c r="D570" s="131"/>
      <c r="E570" s="131"/>
      <c r="F570" s="131"/>
      <c r="G570" s="131"/>
      <c r="H570" s="131"/>
      <c r="I570" s="131"/>
      <c r="J570" s="131"/>
      <c r="K570" s="132"/>
    </row>
    <row r="571" spans="1:11" ht="13.2">
      <c r="A571" s="131"/>
      <c r="B571" s="131"/>
      <c r="C571" s="131"/>
      <c r="D571" s="131"/>
      <c r="E571" s="131"/>
      <c r="F571" s="131"/>
      <c r="G571" s="131"/>
      <c r="H571" s="131"/>
      <c r="I571" s="131"/>
      <c r="J571" s="131"/>
      <c r="K571" s="132"/>
    </row>
    <row r="572" spans="1:11" ht="13.2">
      <c r="A572" s="131"/>
      <c r="B572" s="131"/>
      <c r="C572" s="131"/>
      <c r="D572" s="131"/>
      <c r="E572" s="131"/>
      <c r="F572" s="131"/>
      <c r="G572" s="131"/>
      <c r="H572" s="131"/>
      <c r="I572" s="131"/>
      <c r="J572" s="131"/>
      <c r="K572" s="132"/>
    </row>
    <row r="573" spans="1:11" ht="13.2">
      <c r="A573" s="131"/>
      <c r="B573" s="131"/>
      <c r="C573" s="131"/>
      <c r="D573" s="131"/>
      <c r="E573" s="131"/>
      <c r="F573" s="131"/>
      <c r="G573" s="131"/>
      <c r="H573" s="131"/>
      <c r="I573" s="131"/>
      <c r="J573" s="131"/>
      <c r="K573" s="132"/>
    </row>
    <row r="574" spans="1:11" ht="13.2">
      <c r="A574" s="131"/>
      <c r="B574" s="131"/>
      <c r="C574" s="131"/>
      <c r="D574" s="131"/>
      <c r="E574" s="131"/>
      <c r="F574" s="131"/>
      <c r="G574" s="131"/>
      <c r="H574" s="131"/>
      <c r="I574" s="131"/>
      <c r="J574" s="131"/>
      <c r="K574" s="132"/>
    </row>
    <row r="575" spans="1:11" ht="13.2">
      <c r="A575" s="131"/>
      <c r="B575" s="131"/>
      <c r="C575" s="131"/>
      <c r="D575" s="131"/>
      <c r="E575" s="131"/>
      <c r="F575" s="131"/>
      <c r="G575" s="131"/>
      <c r="H575" s="131"/>
      <c r="I575" s="131"/>
      <c r="J575" s="131"/>
      <c r="K575" s="132"/>
    </row>
    <row r="576" spans="1:11" ht="13.2">
      <c r="A576" s="131"/>
      <c r="B576" s="131"/>
      <c r="C576" s="131"/>
      <c r="D576" s="131"/>
      <c r="E576" s="131"/>
      <c r="F576" s="131"/>
      <c r="G576" s="131"/>
      <c r="H576" s="131"/>
      <c r="I576" s="131"/>
      <c r="J576" s="131"/>
      <c r="K576" s="132"/>
    </row>
    <row r="577" spans="1:11" ht="13.2">
      <c r="A577" s="131"/>
      <c r="B577" s="131"/>
      <c r="C577" s="131"/>
      <c r="D577" s="131"/>
      <c r="E577" s="131"/>
      <c r="F577" s="131"/>
      <c r="G577" s="131"/>
      <c r="H577" s="131"/>
      <c r="I577" s="131"/>
      <c r="J577" s="131"/>
      <c r="K577" s="132"/>
    </row>
    <row r="578" spans="1:11" ht="13.2">
      <c r="A578" s="131"/>
      <c r="B578" s="131"/>
      <c r="C578" s="131"/>
      <c r="D578" s="131"/>
      <c r="E578" s="131"/>
      <c r="F578" s="131"/>
      <c r="G578" s="131"/>
      <c r="H578" s="131"/>
      <c r="I578" s="131"/>
      <c r="J578" s="131"/>
      <c r="K578" s="132"/>
    </row>
    <row r="579" spans="1:11" ht="13.2">
      <c r="A579" s="131"/>
      <c r="B579" s="131"/>
      <c r="C579" s="131"/>
      <c r="D579" s="131"/>
      <c r="E579" s="131"/>
      <c r="F579" s="131"/>
      <c r="G579" s="131"/>
      <c r="H579" s="131"/>
      <c r="I579" s="131"/>
      <c r="J579" s="131"/>
      <c r="K579" s="132"/>
    </row>
    <row r="580" spans="1:11" ht="13.2">
      <c r="A580" s="131"/>
      <c r="B580" s="131"/>
      <c r="C580" s="131"/>
      <c r="D580" s="131"/>
      <c r="E580" s="131"/>
      <c r="F580" s="131"/>
      <c r="G580" s="131"/>
      <c r="H580" s="131"/>
      <c r="I580" s="131"/>
      <c r="J580" s="131"/>
      <c r="K580" s="132"/>
    </row>
    <row r="581" spans="1:11" ht="13.2">
      <c r="A581" s="131"/>
      <c r="B581" s="131"/>
      <c r="C581" s="131"/>
      <c r="D581" s="131"/>
      <c r="E581" s="131"/>
      <c r="F581" s="131"/>
      <c r="G581" s="131"/>
      <c r="H581" s="131"/>
      <c r="I581" s="131"/>
      <c r="J581" s="131"/>
      <c r="K581" s="132"/>
    </row>
    <row r="582" spans="1:11" ht="13.2">
      <c r="A582" s="131"/>
      <c r="B582" s="131"/>
      <c r="C582" s="131"/>
      <c r="D582" s="131"/>
      <c r="E582" s="131"/>
      <c r="F582" s="131"/>
      <c r="G582" s="131"/>
      <c r="H582" s="131"/>
      <c r="I582" s="131"/>
      <c r="J582" s="131"/>
      <c r="K582" s="132"/>
    </row>
    <row r="583" spans="1:11" ht="13.2">
      <c r="A583" s="131"/>
      <c r="B583" s="131"/>
      <c r="C583" s="131"/>
      <c r="D583" s="131"/>
      <c r="E583" s="131"/>
      <c r="F583" s="131"/>
      <c r="G583" s="131"/>
      <c r="H583" s="131"/>
      <c r="I583" s="131"/>
      <c r="J583" s="131"/>
      <c r="K583" s="132"/>
    </row>
    <row r="584" spans="1:11" ht="13.2">
      <c r="A584" s="131"/>
      <c r="B584" s="131"/>
      <c r="C584" s="131"/>
      <c r="D584" s="131"/>
      <c r="E584" s="131"/>
      <c r="F584" s="131"/>
      <c r="G584" s="131"/>
      <c r="H584" s="131"/>
      <c r="I584" s="131"/>
      <c r="J584" s="131"/>
      <c r="K584" s="132"/>
    </row>
    <row r="585" spans="1:11" ht="13.2">
      <c r="A585" s="131"/>
      <c r="B585" s="131"/>
      <c r="C585" s="131"/>
      <c r="D585" s="131"/>
      <c r="E585" s="131"/>
      <c r="F585" s="131"/>
      <c r="G585" s="131"/>
      <c r="H585" s="131"/>
      <c r="I585" s="131"/>
      <c r="J585" s="131"/>
      <c r="K585" s="132"/>
    </row>
    <row r="586" spans="1:11" ht="13.2">
      <c r="A586" s="131"/>
      <c r="B586" s="131"/>
      <c r="C586" s="131"/>
      <c r="D586" s="131"/>
      <c r="E586" s="131"/>
      <c r="F586" s="131"/>
      <c r="G586" s="131"/>
      <c r="H586" s="131"/>
      <c r="I586" s="131"/>
      <c r="J586" s="131"/>
      <c r="K586" s="132"/>
    </row>
    <row r="587" spans="1:11" ht="13.2">
      <c r="A587" s="131"/>
      <c r="B587" s="131"/>
      <c r="C587" s="131"/>
      <c r="D587" s="131"/>
      <c r="E587" s="131"/>
      <c r="F587" s="131"/>
      <c r="G587" s="131"/>
      <c r="H587" s="131"/>
      <c r="I587" s="131"/>
      <c r="J587" s="131"/>
      <c r="K587" s="132"/>
    </row>
    <row r="588" spans="1:11" ht="13.2">
      <c r="A588" s="131"/>
      <c r="B588" s="131"/>
      <c r="C588" s="131"/>
      <c r="D588" s="131"/>
      <c r="E588" s="131"/>
      <c r="F588" s="131"/>
      <c r="G588" s="131"/>
      <c r="H588" s="131"/>
      <c r="I588" s="131"/>
      <c r="J588" s="131"/>
      <c r="K588" s="132"/>
    </row>
    <row r="589" spans="1:11" ht="13.2">
      <c r="A589" s="131"/>
      <c r="B589" s="131"/>
      <c r="C589" s="131"/>
      <c r="D589" s="131"/>
      <c r="E589" s="131"/>
      <c r="F589" s="131"/>
      <c r="G589" s="131"/>
      <c r="H589" s="131"/>
      <c r="I589" s="131"/>
      <c r="J589" s="131"/>
      <c r="K589" s="132"/>
    </row>
    <row r="590" spans="1:11" ht="13.2">
      <c r="A590" s="131"/>
      <c r="B590" s="131"/>
      <c r="C590" s="131"/>
      <c r="D590" s="131"/>
      <c r="E590" s="131"/>
      <c r="F590" s="131"/>
      <c r="G590" s="131"/>
      <c r="H590" s="131"/>
      <c r="I590" s="131"/>
      <c r="J590" s="131"/>
      <c r="K590" s="132"/>
    </row>
    <row r="591" spans="1:11" ht="13.2">
      <c r="A591" s="131"/>
      <c r="B591" s="131"/>
      <c r="C591" s="131"/>
      <c r="D591" s="131"/>
      <c r="E591" s="131"/>
      <c r="F591" s="131"/>
      <c r="G591" s="131"/>
      <c r="H591" s="131"/>
      <c r="I591" s="131"/>
      <c r="J591" s="131"/>
      <c r="K591" s="132"/>
    </row>
    <row r="592" spans="1:11" ht="13.2">
      <c r="A592" s="131"/>
      <c r="B592" s="131"/>
      <c r="C592" s="131"/>
      <c r="D592" s="131"/>
      <c r="E592" s="131"/>
      <c r="F592" s="131"/>
      <c r="G592" s="131"/>
      <c r="H592" s="131"/>
      <c r="I592" s="131"/>
      <c r="J592" s="131"/>
      <c r="K592" s="132"/>
    </row>
    <row r="593" spans="1:11" ht="13.2">
      <c r="A593" s="131"/>
      <c r="B593" s="131"/>
      <c r="C593" s="131"/>
      <c r="D593" s="131"/>
      <c r="E593" s="131"/>
      <c r="F593" s="131"/>
      <c r="G593" s="131"/>
      <c r="H593" s="131"/>
      <c r="I593" s="131"/>
      <c r="J593" s="131"/>
      <c r="K593" s="132"/>
    </row>
    <row r="594" spans="1:11" ht="13.2">
      <c r="A594" s="131"/>
      <c r="B594" s="131"/>
      <c r="C594" s="131"/>
      <c r="D594" s="131"/>
      <c r="E594" s="131"/>
      <c r="F594" s="131"/>
      <c r="G594" s="131"/>
      <c r="H594" s="131"/>
      <c r="I594" s="131"/>
      <c r="J594" s="131"/>
      <c r="K594" s="132"/>
    </row>
    <row r="595" spans="1:11" ht="13.2">
      <c r="A595" s="131"/>
      <c r="B595" s="131"/>
      <c r="C595" s="131"/>
      <c r="D595" s="131"/>
      <c r="E595" s="131"/>
      <c r="F595" s="131"/>
      <c r="G595" s="131"/>
      <c r="H595" s="131"/>
      <c r="I595" s="131"/>
      <c r="J595" s="131"/>
      <c r="K595" s="132"/>
    </row>
    <row r="596" spans="1:11" ht="13.2">
      <c r="A596" s="131"/>
      <c r="B596" s="131"/>
      <c r="C596" s="131"/>
      <c r="D596" s="131"/>
      <c r="E596" s="131"/>
      <c r="F596" s="131"/>
      <c r="G596" s="131"/>
      <c r="H596" s="131"/>
      <c r="I596" s="131"/>
      <c r="J596" s="131"/>
      <c r="K596" s="132"/>
    </row>
    <row r="597" spans="1:11" ht="13.2">
      <c r="A597" s="131"/>
      <c r="B597" s="131"/>
      <c r="C597" s="131"/>
      <c r="D597" s="131"/>
      <c r="E597" s="131"/>
      <c r="F597" s="131"/>
      <c r="G597" s="131"/>
      <c r="H597" s="131"/>
      <c r="I597" s="131"/>
      <c r="J597" s="131"/>
      <c r="K597" s="132"/>
    </row>
    <row r="598" spans="1:11" ht="13.2">
      <c r="A598" s="131"/>
      <c r="B598" s="131"/>
      <c r="C598" s="131"/>
      <c r="D598" s="131"/>
      <c r="E598" s="131"/>
      <c r="F598" s="131"/>
      <c r="G598" s="131"/>
      <c r="H598" s="131"/>
      <c r="I598" s="131"/>
      <c r="J598" s="131"/>
      <c r="K598" s="132"/>
    </row>
    <row r="599" spans="1:11" ht="13.2">
      <c r="A599" s="131"/>
      <c r="B599" s="131"/>
      <c r="C599" s="131"/>
      <c r="D599" s="131"/>
      <c r="E599" s="131"/>
      <c r="F599" s="131"/>
      <c r="G599" s="131"/>
      <c r="H599" s="131"/>
      <c r="I599" s="131"/>
      <c r="J599" s="131"/>
      <c r="K599" s="132"/>
    </row>
    <row r="600" spans="1:11" ht="13.2">
      <c r="A600" s="131"/>
      <c r="B600" s="131"/>
      <c r="C600" s="131"/>
      <c r="D600" s="131"/>
      <c r="E600" s="131"/>
      <c r="F600" s="131"/>
      <c r="G600" s="131"/>
      <c r="H600" s="131"/>
      <c r="I600" s="131"/>
      <c r="J600" s="131"/>
      <c r="K600" s="132"/>
    </row>
    <row r="601" spans="1:11" ht="13.2">
      <c r="A601" s="131"/>
      <c r="B601" s="131"/>
      <c r="C601" s="131"/>
      <c r="D601" s="131"/>
      <c r="E601" s="131"/>
      <c r="F601" s="131"/>
      <c r="G601" s="131"/>
      <c r="H601" s="131"/>
      <c r="I601" s="131"/>
      <c r="J601" s="131"/>
      <c r="K601" s="132"/>
    </row>
    <row r="602" spans="1:11" ht="13.2">
      <c r="A602" s="131"/>
      <c r="B602" s="131"/>
      <c r="C602" s="131"/>
      <c r="D602" s="131"/>
      <c r="E602" s="131"/>
      <c r="F602" s="131"/>
      <c r="G602" s="131"/>
      <c r="H602" s="131"/>
      <c r="I602" s="131"/>
      <c r="J602" s="131"/>
      <c r="K602" s="132"/>
    </row>
    <row r="603" spans="1:11" ht="13.2">
      <c r="A603" s="131"/>
      <c r="B603" s="131"/>
      <c r="C603" s="131"/>
      <c r="D603" s="131"/>
      <c r="E603" s="131"/>
      <c r="F603" s="131"/>
      <c r="G603" s="131"/>
      <c r="H603" s="131"/>
      <c r="I603" s="131"/>
      <c r="J603" s="131"/>
      <c r="K603" s="132"/>
    </row>
    <row r="604" spans="1:11" ht="13.2">
      <c r="A604" s="131"/>
      <c r="B604" s="131"/>
      <c r="C604" s="131"/>
      <c r="D604" s="131"/>
      <c r="E604" s="131"/>
      <c r="F604" s="131"/>
      <c r="G604" s="131"/>
      <c r="H604" s="131"/>
      <c r="I604" s="131"/>
      <c r="J604" s="131"/>
      <c r="K604" s="132"/>
    </row>
    <row r="605" spans="1:11" ht="13.2">
      <c r="A605" s="131"/>
      <c r="B605" s="131"/>
      <c r="C605" s="131"/>
      <c r="D605" s="131"/>
      <c r="E605" s="131"/>
      <c r="F605" s="131"/>
      <c r="G605" s="131"/>
      <c r="H605" s="131"/>
      <c r="I605" s="131"/>
      <c r="J605" s="131"/>
      <c r="K605" s="132"/>
    </row>
    <row r="606" spans="1:11" ht="13.2">
      <c r="A606" s="131"/>
      <c r="B606" s="131"/>
      <c r="C606" s="131"/>
      <c r="D606" s="131"/>
      <c r="E606" s="131"/>
      <c r="F606" s="131"/>
      <c r="G606" s="131"/>
      <c r="H606" s="131"/>
      <c r="I606" s="131"/>
      <c r="J606" s="131"/>
      <c r="K606" s="132"/>
    </row>
    <row r="607" spans="1:11" ht="13.2">
      <c r="A607" s="131"/>
      <c r="B607" s="131"/>
      <c r="C607" s="131"/>
      <c r="D607" s="131"/>
      <c r="E607" s="131"/>
      <c r="F607" s="131"/>
      <c r="G607" s="131"/>
      <c r="H607" s="131"/>
      <c r="I607" s="131"/>
      <c r="J607" s="131"/>
      <c r="K607" s="132"/>
    </row>
    <row r="608" spans="1:11" ht="13.2">
      <c r="A608" s="131"/>
      <c r="B608" s="131"/>
      <c r="C608" s="131"/>
      <c r="D608" s="131"/>
      <c r="E608" s="131"/>
      <c r="F608" s="131"/>
      <c r="G608" s="131"/>
      <c r="H608" s="131"/>
      <c r="I608" s="131"/>
      <c r="J608" s="131"/>
      <c r="K608" s="132"/>
    </row>
    <row r="609" spans="1:11" ht="13.2">
      <c r="A609" s="131"/>
      <c r="B609" s="131"/>
      <c r="C609" s="131"/>
      <c r="D609" s="131"/>
      <c r="E609" s="131"/>
      <c r="F609" s="131"/>
      <c r="G609" s="131"/>
      <c r="H609" s="131"/>
      <c r="I609" s="131"/>
      <c r="J609" s="131"/>
      <c r="K609" s="132"/>
    </row>
    <row r="610" spans="1:11" ht="13.2">
      <c r="A610" s="131"/>
      <c r="B610" s="131"/>
      <c r="C610" s="131"/>
      <c r="D610" s="131"/>
      <c r="E610" s="131"/>
      <c r="F610" s="131"/>
      <c r="G610" s="131"/>
      <c r="H610" s="131"/>
      <c r="I610" s="131"/>
      <c r="J610" s="131"/>
      <c r="K610" s="132"/>
    </row>
    <row r="611" spans="1:11" ht="13.2">
      <c r="A611" s="131"/>
      <c r="B611" s="131"/>
      <c r="C611" s="131"/>
      <c r="D611" s="131"/>
      <c r="E611" s="131"/>
      <c r="F611" s="131"/>
      <c r="G611" s="131"/>
      <c r="H611" s="131"/>
      <c r="I611" s="131"/>
      <c r="J611" s="131"/>
      <c r="K611" s="132"/>
    </row>
    <row r="612" spans="1:11" ht="13.2">
      <c r="A612" s="131"/>
      <c r="B612" s="131"/>
      <c r="C612" s="131"/>
      <c r="D612" s="131"/>
      <c r="E612" s="131"/>
      <c r="F612" s="131"/>
      <c r="G612" s="131"/>
      <c r="H612" s="131"/>
      <c r="I612" s="131"/>
      <c r="J612" s="131"/>
      <c r="K612" s="132"/>
    </row>
    <row r="613" spans="1:11" ht="13.2">
      <c r="A613" s="131"/>
      <c r="B613" s="131"/>
      <c r="C613" s="131"/>
      <c r="D613" s="131"/>
      <c r="E613" s="131"/>
      <c r="F613" s="131"/>
      <c r="G613" s="131"/>
      <c r="H613" s="131"/>
      <c r="I613" s="131"/>
      <c r="J613" s="131"/>
      <c r="K613" s="132"/>
    </row>
    <row r="614" spans="1:11" ht="13.2">
      <c r="A614" s="131"/>
      <c r="B614" s="131"/>
      <c r="C614" s="131"/>
      <c r="D614" s="131"/>
      <c r="E614" s="131"/>
      <c r="F614" s="131"/>
      <c r="G614" s="131"/>
      <c r="H614" s="131"/>
      <c r="I614" s="131"/>
      <c r="J614" s="131"/>
      <c r="K614" s="132"/>
    </row>
    <row r="615" spans="1:11" ht="13.2">
      <c r="A615" s="131"/>
      <c r="B615" s="131"/>
      <c r="C615" s="131"/>
      <c r="D615" s="131"/>
      <c r="E615" s="131"/>
      <c r="F615" s="131"/>
      <c r="G615" s="131"/>
      <c r="H615" s="131"/>
      <c r="I615" s="131"/>
      <c r="J615" s="131"/>
      <c r="K615" s="132"/>
    </row>
    <row r="616" spans="1:11" ht="13.2">
      <c r="A616" s="131"/>
      <c r="B616" s="131"/>
      <c r="C616" s="131"/>
      <c r="D616" s="131"/>
      <c r="E616" s="131"/>
      <c r="F616" s="131"/>
      <c r="G616" s="131"/>
      <c r="H616" s="131"/>
      <c r="I616" s="131"/>
      <c r="J616" s="131"/>
      <c r="K616" s="132"/>
    </row>
    <row r="617" spans="1:11" ht="13.2">
      <c r="A617" s="131"/>
      <c r="B617" s="131"/>
      <c r="C617" s="131"/>
      <c r="D617" s="131"/>
      <c r="E617" s="131"/>
      <c r="F617" s="131"/>
      <c r="G617" s="131"/>
      <c r="H617" s="131"/>
      <c r="I617" s="131"/>
      <c r="J617" s="131"/>
      <c r="K617" s="132"/>
    </row>
    <row r="618" spans="1:11" ht="13.2">
      <c r="A618" s="131"/>
      <c r="B618" s="131"/>
      <c r="C618" s="131"/>
      <c r="D618" s="131"/>
      <c r="E618" s="131"/>
      <c r="F618" s="131"/>
      <c r="G618" s="131"/>
      <c r="H618" s="131"/>
      <c r="I618" s="131"/>
      <c r="J618" s="131"/>
      <c r="K618" s="132"/>
    </row>
    <row r="619" spans="1:11" ht="13.2">
      <c r="A619" s="131"/>
      <c r="B619" s="131"/>
      <c r="C619" s="131"/>
      <c r="D619" s="131"/>
      <c r="E619" s="131"/>
      <c r="F619" s="131"/>
      <c r="G619" s="131"/>
      <c r="H619" s="131"/>
      <c r="I619" s="131"/>
      <c r="J619" s="131"/>
      <c r="K619" s="132"/>
    </row>
    <row r="620" spans="1:11" ht="13.2">
      <c r="A620" s="131"/>
      <c r="B620" s="131"/>
      <c r="C620" s="131"/>
      <c r="D620" s="131"/>
      <c r="E620" s="131"/>
      <c r="F620" s="131"/>
      <c r="G620" s="131"/>
      <c r="H620" s="131"/>
      <c r="I620" s="131"/>
      <c r="J620" s="131"/>
      <c r="K620" s="132"/>
    </row>
    <row r="621" spans="1:11" ht="13.2">
      <c r="A621" s="131"/>
      <c r="B621" s="131"/>
      <c r="C621" s="131"/>
      <c r="D621" s="131"/>
      <c r="E621" s="131"/>
      <c r="F621" s="131"/>
      <c r="G621" s="131"/>
      <c r="H621" s="131"/>
      <c r="I621" s="131"/>
      <c r="J621" s="131"/>
      <c r="K621" s="132"/>
    </row>
    <row r="622" spans="1:11" ht="13.2">
      <c r="A622" s="131"/>
      <c r="B622" s="131"/>
      <c r="C622" s="131"/>
      <c r="D622" s="131"/>
      <c r="E622" s="131"/>
      <c r="F622" s="131"/>
      <c r="G622" s="131"/>
      <c r="H622" s="131"/>
      <c r="I622" s="131"/>
      <c r="J622" s="131"/>
      <c r="K622" s="132"/>
    </row>
    <row r="623" spans="1:11" ht="13.2">
      <c r="A623" s="131"/>
      <c r="B623" s="131"/>
      <c r="C623" s="131"/>
      <c r="D623" s="131"/>
      <c r="E623" s="131"/>
      <c r="F623" s="131"/>
      <c r="G623" s="131"/>
      <c r="H623" s="131"/>
      <c r="I623" s="131"/>
      <c r="J623" s="131"/>
      <c r="K623" s="132"/>
    </row>
    <row r="624" spans="1:11" ht="13.2">
      <c r="A624" s="131"/>
      <c r="B624" s="131"/>
      <c r="C624" s="131"/>
      <c r="D624" s="131"/>
      <c r="E624" s="131"/>
      <c r="F624" s="131"/>
      <c r="G624" s="131"/>
      <c r="H624" s="131"/>
      <c r="I624" s="131"/>
      <c r="J624" s="131"/>
      <c r="K624" s="132"/>
    </row>
    <row r="625" spans="1:11" ht="13.2">
      <c r="A625" s="131"/>
      <c r="B625" s="131"/>
      <c r="C625" s="131"/>
      <c r="D625" s="131"/>
      <c r="E625" s="131"/>
      <c r="F625" s="131"/>
      <c r="G625" s="131"/>
      <c r="H625" s="131"/>
      <c r="I625" s="131"/>
      <c r="J625" s="131"/>
      <c r="K625" s="132"/>
    </row>
    <row r="626" spans="1:11" ht="13.2">
      <c r="A626" s="131"/>
      <c r="B626" s="131"/>
      <c r="C626" s="131"/>
      <c r="D626" s="131"/>
      <c r="E626" s="131"/>
      <c r="F626" s="131"/>
      <c r="G626" s="131"/>
      <c r="H626" s="131"/>
      <c r="I626" s="131"/>
      <c r="J626" s="131"/>
      <c r="K626" s="132"/>
    </row>
    <row r="627" spans="1:11" ht="13.2">
      <c r="A627" s="131"/>
      <c r="B627" s="131"/>
      <c r="C627" s="131"/>
      <c r="D627" s="131"/>
      <c r="E627" s="131"/>
      <c r="F627" s="131"/>
      <c r="G627" s="131"/>
      <c r="H627" s="131"/>
      <c r="I627" s="131"/>
      <c r="J627" s="131"/>
      <c r="K627" s="132"/>
    </row>
    <row r="628" spans="1:11" ht="13.2">
      <c r="A628" s="131"/>
      <c r="B628" s="131"/>
      <c r="C628" s="131"/>
      <c r="D628" s="131"/>
      <c r="E628" s="131"/>
      <c r="F628" s="131"/>
      <c r="G628" s="131"/>
      <c r="H628" s="131"/>
      <c r="I628" s="131"/>
      <c r="J628" s="131"/>
      <c r="K628" s="132"/>
    </row>
    <row r="629" spans="1:11" ht="13.2">
      <c r="A629" s="131"/>
      <c r="B629" s="131"/>
      <c r="C629" s="131"/>
      <c r="D629" s="131"/>
      <c r="E629" s="131"/>
      <c r="F629" s="131"/>
      <c r="G629" s="131"/>
      <c r="H629" s="131"/>
      <c r="I629" s="131"/>
      <c r="J629" s="131"/>
      <c r="K629" s="132"/>
    </row>
    <row r="630" spans="1:11" ht="13.2">
      <c r="A630" s="131"/>
      <c r="B630" s="131"/>
      <c r="C630" s="131"/>
      <c r="D630" s="131"/>
      <c r="E630" s="131"/>
      <c r="F630" s="131"/>
      <c r="G630" s="131"/>
      <c r="H630" s="131"/>
      <c r="I630" s="131"/>
      <c r="J630" s="131"/>
      <c r="K630" s="132"/>
    </row>
    <row r="631" spans="1:11" ht="13.2">
      <c r="A631" s="131"/>
      <c r="B631" s="131"/>
      <c r="C631" s="131"/>
      <c r="D631" s="131"/>
      <c r="E631" s="131"/>
      <c r="F631" s="131"/>
      <c r="G631" s="131"/>
      <c r="H631" s="131"/>
      <c r="I631" s="131"/>
      <c r="J631" s="131"/>
      <c r="K631" s="132"/>
    </row>
    <row r="632" spans="1:11" ht="13.2">
      <c r="A632" s="131"/>
      <c r="B632" s="131"/>
      <c r="C632" s="131"/>
      <c r="D632" s="131"/>
      <c r="E632" s="131"/>
      <c r="F632" s="131"/>
      <c r="G632" s="131"/>
      <c r="H632" s="131"/>
      <c r="I632" s="131"/>
      <c r="J632" s="131"/>
      <c r="K632" s="132"/>
    </row>
    <row r="633" spans="1:11" ht="13.2">
      <c r="A633" s="131"/>
      <c r="B633" s="131"/>
      <c r="C633" s="131"/>
      <c r="D633" s="131"/>
      <c r="E633" s="131"/>
      <c r="F633" s="131"/>
      <c r="G633" s="131"/>
      <c r="H633" s="131"/>
      <c r="I633" s="131"/>
      <c r="J633" s="131"/>
      <c r="K633" s="132"/>
    </row>
    <row r="634" spans="1:11" ht="13.2">
      <c r="A634" s="131"/>
      <c r="B634" s="131"/>
      <c r="C634" s="131"/>
      <c r="D634" s="131"/>
      <c r="E634" s="131"/>
      <c r="F634" s="131"/>
      <c r="G634" s="131"/>
      <c r="H634" s="131"/>
      <c r="I634" s="131"/>
      <c r="J634" s="131"/>
      <c r="K634" s="132"/>
    </row>
    <row r="635" spans="1:11" ht="13.2">
      <c r="A635" s="131"/>
      <c r="B635" s="131"/>
      <c r="C635" s="131"/>
      <c r="D635" s="131"/>
      <c r="E635" s="131"/>
      <c r="F635" s="131"/>
      <c r="G635" s="131"/>
      <c r="H635" s="131"/>
      <c r="I635" s="131"/>
      <c r="J635" s="131"/>
      <c r="K635" s="132"/>
    </row>
    <row r="636" spans="1:11" ht="13.2">
      <c r="A636" s="131"/>
      <c r="B636" s="131"/>
      <c r="C636" s="131"/>
      <c r="D636" s="131"/>
      <c r="E636" s="131"/>
      <c r="F636" s="131"/>
      <c r="G636" s="131"/>
      <c r="H636" s="131"/>
      <c r="I636" s="131"/>
      <c r="J636" s="131"/>
      <c r="K636" s="132"/>
    </row>
    <row r="637" spans="1:11" ht="13.2">
      <c r="A637" s="131"/>
      <c r="B637" s="131"/>
      <c r="C637" s="131"/>
      <c r="D637" s="131"/>
      <c r="E637" s="131"/>
      <c r="F637" s="131"/>
      <c r="G637" s="131"/>
      <c r="H637" s="131"/>
      <c r="I637" s="131"/>
      <c r="J637" s="131"/>
      <c r="K637" s="132"/>
    </row>
    <row r="638" spans="1:11" ht="13.2">
      <c r="A638" s="131"/>
      <c r="B638" s="131"/>
      <c r="C638" s="131"/>
      <c r="D638" s="131"/>
      <c r="E638" s="131"/>
      <c r="F638" s="131"/>
      <c r="G638" s="131"/>
      <c r="H638" s="131"/>
      <c r="I638" s="131"/>
      <c r="J638" s="131"/>
      <c r="K638" s="132"/>
    </row>
    <row r="639" spans="1:11" ht="13.2">
      <c r="A639" s="131"/>
      <c r="B639" s="131"/>
      <c r="C639" s="131"/>
      <c r="D639" s="131"/>
      <c r="E639" s="131"/>
      <c r="F639" s="131"/>
      <c r="G639" s="131"/>
      <c r="H639" s="131"/>
      <c r="I639" s="131"/>
      <c r="J639" s="131"/>
      <c r="K639" s="132"/>
    </row>
    <row r="640" spans="1:11" ht="13.2">
      <c r="A640" s="131"/>
      <c r="B640" s="131"/>
      <c r="C640" s="131"/>
      <c r="D640" s="131"/>
      <c r="E640" s="131"/>
      <c r="F640" s="131"/>
      <c r="G640" s="131"/>
      <c r="H640" s="131"/>
      <c r="I640" s="131"/>
      <c r="J640" s="131"/>
      <c r="K640" s="132"/>
    </row>
    <row r="641" spans="1:11" ht="13.2">
      <c r="A641" s="131"/>
      <c r="B641" s="131"/>
      <c r="C641" s="131"/>
      <c r="D641" s="131"/>
      <c r="E641" s="131"/>
      <c r="F641" s="131"/>
      <c r="G641" s="131"/>
      <c r="H641" s="131"/>
      <c r="I641" s="131"/>
      <c r="J641" s="131"/>
      <c r="K641" s="132"/>
    </row>
    <row r="642" spans="1:11" ht="13.2">
      <c r="A642" s="131"/>
      <c r="B642" s="131"/>
      <c r="C642" s="131"/>
      <c r="D642" s="131"/>
      <c r="E642" s="131"/>
      <c r="F642" s="131"/>
      <c r="G642" s="131"/>
      <c r="H642" s="131"/>
      <c r="I642" s="131"/>
      <c r="J642" s="131"/>
      <c r="K642" s="132"/>
    </row>
    <row r="643" spans="1:11" ht="13.2">
      <c r="A643" s="131"/>
      <c r="B643" s="131"/>
      <c r="C643" s="131"/>
      <c r="D643" s="131"/>
      <c r="E643" s="131"/>
      <c r="F643" s="131"/>
      <c r="G643" s="131"/>
      <c r="H643" s="131"/>
      <c r="I643" s="131"/>
      <c r="J643" s="131"/>
      <c r="K643" s="132"/>
    </row>
    <row r="644" spans="1:11" ht="13.2">
      <c r="A644" s="131"/>
      <c r="B644" s="131"/>
      <c r="C644" s="131"/>
      <c r="D644" s="131"/>
      <c r="E644" s="131"/>
      <c r="F644" s="131"/>
      <c r="G644" s="131"/>
      <c r="H644" s="131"/>
      <c r="I644" s="131"/>
      <c r="J644" s="131"/>
      <c r="K644" s="132"/>
    </row>
    <row r="645" spans="1:11" ht="13.2">
      <c r="A645" s="131"/>
      <c r="B645" s="131"/>
      <c r="C645" s="131"/>
      <c r="D645" s="131"/>
      <c r="E645" s="131"/>
      <c r="F645" s="131"/>
      <c r="G645" s="131"/>
      <c r="H645" s="131"/>
      <c r="I645" s="131"/>
      <c r="J645" s="131"/>
      <c r="K645" s="132"/>
    </row>
    <row r="646" spans="1:11" ht="13.2">
      <c r="A646" s="131"/>
      <c r="B646" s="131"/>
      <c r="C646" s="131"/>
      <c r="D646" s="131"/>
      <c r="E646" s="131"/>
      <c r="F646" s="131"/>
      <c r="G646" s="131"/>
      <c r="H646" s="131"/>
      <c r="I646" s="131"/>
      <c r="J646" s="131"/>
      <c r="K646" s="132"/>
    </row>
    <row r="647" spans="1:11" ht="13.2">
      <c r="A647" s="131"/>
      <c r="B647" s="131"/>
      <c r="C647" s="131"/>
      <c r="D647" s="131"/>
      <c r="E647" s="131"/>
      <c r="F647" s="131"/>
      <c r="G647" s="131"/>
      <c r="H647" s="131"/>
      <c r="I647" s="131"/>
      <c r="J647" s="131"/>
      <c r="K647" s="132"/>
    </row>
    <row r="648" spans="1:11" ht="13.2">
      <c r="A648" s="131"/>
      <c r="B648" s="131"/>
      <c r="C648" s="131"/>
      <c r="D648" s="131"/>
      <c r="E648" s="131"/>
      <c r="F648" s="131"/>
      <c r="G648" s="131"/>
      <c r="H648" s="131"/>
      <c r="I648" s="131"/>
      <c r="J648" s="131"/>
      <c r="K648" s="132"/>
    </row>
    <row r="649" spans="1:11" ht="13.2">
      <c r="A649" s="131"/>
      <c r="B649" s="131"/>
      <c r="C649" s="131"/>
      <c r="D649" s="131"/>
      <c r="E649" s="131"/>
      <c r="F649" s="131"/>
      <c r="G649" s="131"/>
      <c r="H649" s="131"/>
      <c r="I649" s="131"/>
      <c r="J649" s="131"/>
      <c r="K649" s="132"/>
    </row>
    <row r="650" spans="1:11" ht="13.2">
      <c r="A650" s="131"/>
      <c r="B650" s="131"/>
      <c r="C650" s="131"/>
      <c r="D650" s="131"/>
      <c r="E650" s="131"/>
      <c r="F650" s="131"/>
      <c r="G650" s="131"/>
      <c r="H650" s="131"/>
      <c r="I650" s="131"/>
      <c r="J650" s="131"/>
      <c r="K650" s="132"/>
    </row>
    <row r="651" spans="1:11" ht="13.2">
      <c r="A651" s="131"/>
      <c r="B651" s="131"/>
      <c r="C651" s="131"/>
      <c r="D651" s="131"/>
      <c r="E651" s="131"/>
      <c r="F651" s="131"/>
      <c r="G651" s="131"/>
      <c r="H651" s="131"/>
      <c r="I651" s="131"/>
      <c r="J651" s="131"/>
      <c r="K651" s="132"/>
    </row>
    <row r="652" spans="1:11" ht="13.2">
      <c r="A652" s="131"/>
      <c r="B652" s="131"/>
      <c r="C652" s="131"/>
      <c r="D652" s="131"/>
      <c r="E652" s="131"/>
      <c r="F652" s="131"/>
      <c r="G652" s="131"/>
      <c r="H652" s="131"/>
      <c r="I652" s="131"/>
      <c r="J652" s="131"/>
      <c r="K652" s="132"/>
    </row>
    <row r="653" spans="1:11" ht="13.2">
      <c r="A653" s="131"/>
      <c r="B653" s="131"/>
      <c r="C653" s="131"/>
      <c r="D653" s="131"/>
      <c r="E653" s="131"/>
      <c r="F653" s="131"/>
      <c r="G653" s="131"/>
      <c r="H653" s="131"/>
      <c r="I653" s="131"/>
      <c r="J653" s="131"/>
      <c r="K653" s="132"/>
    </row>
    <row r="654" spans="1:11" ht="13.2">
      <c r="A654" s="131"/>
      <c r="B654" s="131"/>
      <c r="C654" s="131"/>
      <c r="D654" s="131"/>
      <c r="E654" s="131"/>
      <c r="F654" s="131"/>
      <c r="G654" s="131"/>
      <c r="H654" s="131"/>
      <c r="I654" s="131"/>
      <c r="J654" s="131"/>
      <c r="K654" s="132"/>
    </row>
    <row r="655" spans="1:11" ht="13.2">
      <c r="A655" s="131"/>
      <c r="B655" s="131"/>
      <c r="C655" s="131"/>
      <c r="D655" s="131"/>
      <c r="E655" s="131"/>
      <c r="F655" s="131"/>
      <c r="G655" s="131"/>
      <c r="H655" s="131"/>
      <c r="I655" s="131"/>
      <c r="J655" s="131"/>
      <c r="K655" s="132"/>
    </row>
    <row r="656" spans="1:11" ht="13.2">
      <c r="A656" s="131"/>
      <c r="B656" s="131"/>
      <c r="C656" s="131"/>
      <c r="D656" s="131"/>
      <c r="E656" s="131"/>
      <c r="F656" s="131"/>
      <c r="G656" s="131"/>
      <c r="H656" s="131"/>
      <c r="I656" s="131"/>
      <c r="J656" s="131"/>
      <c r="K656" s="132"/>
    </row>
    <row r="657" spans="1:11" ht="13.2">
      <c r="A657" s="131"/>
      <c r="B657" s="131"/>
      <c r="C657" s="131"/>
      <c r="D657" s="131"/>
      <c r="E657" s="131"/>
      <c r="F657" s="131"/>
      <c r="G657" s="131"/>
      <c r="H657" s="131"/>
      <c r="I657" s="131"/>
      <c r="J657" s="131"/>
      <c r="K657" s="132"/>
    </row>
    <row r="658" spans="1:11" ht="13.2">
      <c r="A658" s="131"/>
      <c r="B658" s="131"/>
      <c r="C658" s="131"/>
      <c r="D658" s="131"/>
      <c r="E658" s="131"/>
      <c r="F658" s="131"/>
      <c r="G658" s="131"/>
      <c r="H658" s="131"/>
      <c r="I658" s="131"/>
      <c r="J658" s="131"/>
      <c r="K658" s="132"/>
    </row>
    <row r="659" spans="1:11" ht="13.2">
      <c r="A659" s="131"/>
      <c r="B659" s="131"/>
      <c r="C659" s="131"/>
      <c r="D659" s="131"/>
      <c r="E659" s="131"/>
      <c r="F659" s="131"/>
      <c r="G659" s="131"/>
      <c r="H659" s="131"/>
      <c r="I659" s="131"/>
      <c r="J659" s="131"/>
      <c r="K659" s="132"/>
    </row>
    <row r="660" spans="1:11" ht="13.2">
      <c r="A660" s="131"/>
      <c r="B660" s="131"/>
      <c r="C660" s="131"/>
      <c r="D660" s="131"/>
      <c r="E660" s="131"/>
      <c r="F660" s="131"/>
      <c r="G660" s="131"/>
      <c r="H660" s="131"/>
      <c r="I660" s="131"/>
      <c r="J660" s="131"/>
      <c r="K660" s="132"/>
    </row>
    <row r="661" spans="1:11" ht="13.2">
      <c r="A661" s="131"/>
      <c r="B661" s="131"/>
      <c r="C661" s="131"/>
      <c r="D661" s="131"/>
      <c r="E661" s="131"/>
      <c r="F661" s="131"/>
      <c r="G661" s="131"/>
      <c r="H661" s="131"/>
      <c r="I661" s="131"/>
      <c r="J661" s="131"/>
      <c r="K661" s="132"/>
    </row>
    <row r="662" spans="1:11" ht="13.2">
      <c r="A662" s="131"/>
      <c r="B662" s="131"/>
      <c r="C662" s="131"/>
      <c r="D662" s="131"/>
      <c r="E662" s="131"/>
      <c r="F662" s="131"/>
      <c r="G662" s="131"/>
      <c r="H662" s="131"/>
      <c r="I662" s="131"/>
      <c r="J662" s="131"/>
      <c r="K662" s="132"/>
    </row>
    <row r="663" spans="1:11" ht="13.2">
      <c r="A663" s="131"/>
      <c r="B663" s="131"/>
      <c r="C663" s="131"/>
      <c r="D663" s="131"/>
      <c r="E663" s="131"/>
      <c r="F663" s="131"/>
      <c r="G663" s="131"/>
      <c r="H663" s="131"/>
      <c r="I663" s="131"/>
      <c r="J663" s="131"/>
      <c r="K663" s="132"/>
    </row>
    <row r="664" spans="1:11" ht="13.2">
      <c r="A664" s="131"/>
      <c r="B664" s="131"/>
      <c r="C664" s="131"/>
      <c r="D664" s="131"/>
      <c r="E664" s="131"/>
      <c r="F664" s="131"/>
      <c r="G664" s="131"/>
      <c r="H664" s="131"/>
      <c r="I664" s="131"/>
      <c r="J664" s="131"/>
      <c r="K664" s="132"/>
    </row>
    <row r="665" spans="1:11" ht="13.2">
      <c r="A665" s="131"/>
      <c r="B665" s="131"/>
      <c r="C665" s="131"/>
      <c r="D665" s="131"/>
      <c r="E665" s="131"/>
      <c r="F665" s="131"/>
      <c r="G665" s="131"/>
      <c r="H665" s="131"/>
      <c r="I665" s="131"/>
      <c r="J665" s="131"/>
      <c r="K665" s="132"/>
    </row>
    <row r="666" spans="1:11" ht="13.2">
      <c r="A666" s="131"/>
      <c r="B666" s="131"/>
      <c r="C666" s="131"/>
      <c r="D666" s="131"/>
      <c r="E666" s="131"/>
      <c r="F666" s="131"/>
      <c r="G666" s="131"/>
      <c r="H666" s="131"/>
      <c r="I666" s="131"/>
      <c r="J666" s="131"/>
      <c r="K666" s="132"/>
    </row>
    <row r="667" spans="1:11" ht="13.2">
      <c r="A667" s="131"/>
      <c r="B667" s="131"/>
      <c r="C667" s="131"/>
      <c r="D667" s="131"/>
      <c r="E667" s="131"/>
      <c r="F667" s="131"/>
      <c r="G667" s="131"/>
      <c r="H667" s="131"/>
      <c r="I667" s="131"/>
      <c r="J667" s="131"/>
      <c r="K667" s="132"/>
    </row>
    <row r="668" spans="1:11" ht="13.2">
      <c r="A668" s="131"/>
      <c r="B668" s="131"/>
      <c r="C668" s="131"/>
      <c r="D668" s="131"/>
      <c r="E668" s="131"/>
      <c r="F668" s="131"/>
      <c r="G668" s="131"/>
      <c r="H668" s="131"/>
      <c r="I668" s="131"/>
      <c r="J668" s="131"/>
      <c r="K668" s="132"/>
    </row>
    <row r="669" spans="1:11" ht="13.2">
      <c r="A669" s="131"/>
      <c r="B669" s="131"/>
      <c r="C669" s="131"/>
      <c r="D669" s="131"/>
      <c r="E669" s="131"/>
      <c r="F669" s="131"/>
      <c r="G669" s="131"/>
      <c r="H669" s="131"/>
      <c r="I669" s="131"/>
      <c r="J669" s="131"/>
      <c r="K669" s="132"/>
    </row>
    <row r="670" spans="1:11" ht="13.2">
      <c r="A670" s="131"/>
      <c r="B670" s="131"/>
      <c r="C670" s="131"/>
      <c r="D670" s="131"/>
      <c r="E670" s="131"/>
      <c r="F670" s="131"/>
      <c r="G670" s="131"/>
      <c r="H670" s="131"/>
      <c r="I670" s="131"/>
      <c r="J670" s="131"/>
      <c r="K670" s="132"/>
    </row>
    <row r="671" spans="1:11" ht="13.2">
      <c r="A671" s="131"/>
      <c r="B671" s="131"/>
      <c r="C671" s="131"/>
      <c r="D671" s="131"/>
      <c r="E671" s="131"/>
      <c r="F671" s="131"/>
      <c r="G671" s="131"/>
      <c r="H671" s="131"/>
      <c r="I671" s="131"/>
      <c r="J671" s="131"/>
      <c r="K671" s="132"/>
    </row>
    <row r="672" spans="1:11" ht="13.2">
      <c r="A672" s="131"/>
      <c r="B672" s="131"/>
      <c r="C672" s="131"/>
      <c r="D672" s="131"/>
      <c r="E672" s="131"/>
      <c r="F672" s="131"/>
      <c r="G672" s="131"/>
      <c r="H672" s="131"/>
      <c r="I672" s="131"/>
      <c r="J672" s="131"/>
      <c r="K672" s="132"/>
    </row>
    <row r="673" spans="1:11" ht="13.2">
      <c r="A673" s="131"/>
      <c r="B673" s="131"/>
      <c r="C673" s="131"/>
      <c r="D673" s="131"/>
      <c r="E673" s="131"/>
      <c r="F673" s="131"/>
      <c r="G673" s="131"/>
      <c r="H673" s="131"/>
      <c r="I673" s="131"/>
      <c r="J673" s="131"/>
      <c r="K673" s="132"/>
    </row>
    <row r="674" spans="1:11" ht="13.2">
      <c r="A674" s="131"/>
      <c r="B674" s="131"/>
      <c r="C674" s="131"/>
      <c r="D674" s="131"/>
      <c r="E674" s="131"/>
      <c r="F674" s="131"/>
      <c r="G674" s="131"/>
      <c r="H674" s="131"/>
      <c r="I674" s="131"/>
      <c r="J674" s="131"/>
      <c r="K674" s="132"/>
    </row>
    <row r="675" spans="1:11" ht="13.2">
      <c r="A675" s="131"/>
      <c r="B675" s="131"/>
      <c r="C675" s="131"/>
      <c r="D675" s="131"/>
      <c r="E675" s="131"/>
      <c r="F675" s="131"/>
      <c r="G675" s="131"/>
      <c r="H675" s="131"/>
      <c r="I675" s="131"/>
      <c r="J675" s="131"/>
      <c r="K675" s="132"/>
    </row>
    <row r="676" spans="1:11" ht="13.2">
      <c r="A676" s="131"/>
      <c r="B676" s="131"/>
      <c r="C676" s="131"/>
      <c r="D676" s="131"/>
      <c r="E676" s="131"/>
      <c r="F676" s="131"/>
      <c r="G676" s="131"/>
      <c r="H676" s="131"/>
      <c r="I676" s="131"/>
      <c r="J676" s="131"/>
      <c r="K676" s="132"/>
    </row>
    <row r="677" spans="1:11" ht="13.2">
      <c r="A677" s="131"/>
      <c r="B677" s="131"/>
      <c r="C677" s="131"/>
      <c r="D677" s="131"/>
      <c r="E677" s="131"/>
      <c r="F677" s="131"/>
      <c r="G677" s="131"/>
      <c r="H677" s="131"/>
      <c r="I677" s="131"/>
      <c r="J677" s="131"/>
      <c r="K677" s="132"/>
    </row>
    <row r="678" spans="1:11" ht="13.2">
      <c r="A678" s="131"/>
      <c r="B678" s="131"/>
      <c r="C678" s="131"/>
      <c r="D678" s="131"/>
      <c r="E678" s="131"/>
      <c r="F678" s="131"/>
      <c r="G678" s="131"/>
      <c r="H678" s="131"/>
      <c r="I678" s="131"/>
      <c r="J678" s="131"/>
      <c r="K678" s="132"/>
    </row>
    <row r="679" spans="1:11" ht="13.2">
      <c r="A679" s="131"/>
      <c r="B679" s="131"/>
      <c r="C679" s="131"/>
      <c r="D679" s="131"/>
      <c r="E679" s="131"/>
      <c r="F679" s="131"/>
      <c r="G679" s="131"/>
      <c r="H679" s="131"/>
      <c r="I679" s="131"/>
      <c r="J679" s="131"/>
      <c r="K679" s="132"/>
    </row>
    <row r="680" spans="1:11" ht="13.2">
      <c r="A680" s="131"/>
      <c r="B680" s="131"/>
      <c r="C680" s="131"/>
      <c r="D680" s="131"/>
      <c r="E680" s="131"/>
      <c r="F680" s="131"/>
      <c r="G680" s="131"/>
      <c r="H680" s="131"/>
      <c r="I680" s="131"/>
      <c r="J680" s="131"/>
      <c r="K680" s="132"/>
    </row>
    <row r="681" spans="1:11" ht="13.2">
      <c r="A681" s="131"/>
      <c r="B681" s="131"/>
      <c r="C681" s="131"/>
      <c r="D681" s="131"/>
      <c r="E681" s="131"/>
      <c r="F681" s="131"/>
      <c r="G681" s="131"/>
      <c r="H681" s="131"/>
      <c r="I681" s="131"/>
      <c r="J681" s="131"/>
      <c r="K681" s="132"/>
    </row>
    <row r="682" spans="1:11" ht="13.2">
      <c r="A682" s="131"/>
      <c r="B682" s="131"/>
      <c r="C682" s="131"/>
      <c r="D682" s="131"/>
      <c r="E682" s="131"/>
      <c r="F682" s="131"/>
      <c r="G682" s="131"/>
      <c r="H682" s="131"/>
      <c r="I682" s="131"/>
      <c r="J682" s="131"/>
      <c r="K682" s="132"/>
    </row>
    <row r="683" spans="1:11" ht="13.2">
      <c r="A683" s="131"/>
      <c r="B683" s="131"/>
      <c r="C683" s="131"/>
      <c r="D683" s="131"/>
      <c r="E683" s="131"/>
      <c r="F683" s="131"/>
      <c r="G683" s="131"/>
      <c r="H683" s="131"/>
      <c r="I683" s="131"/>
      <c r="J683" s="131"/>
      <c r="K683" s="132"/>
    </row>
    <row r="684" spans="1:11" ht="13.2">
      <c r="A684" s="131"/>
      <c r="B684" s="131"/>
      <c r="C684" s="131"/>
      <c r="D684" s="131"/>
      <c r="E684" s="131"/>
      <c r="F684" s="131"/>
      <c r="G684" s="131"/>
      <c r="H684" s="131"/>
      <c r="I684" s="131"/>
      <c r="J684" s="131"/>
      <c r="K684" s="132"/>
    </row>
    <row r="685" spans="1:11" ht="13.2">
      <c r="A685" s="131"/>
      <c r="B685" s="131"/>
      <c r="C685" s="131"/>
      <c r="D685" s="131"/>
      <c r="E685" s="131"/>
      <c r="F685" s="131"/>
      <c r="G685" s="131"/>
      <c r="H685" s="131"/>
      <c r="I685" s="131"/>
      <c r="J685" s="131"/>
      <c r="K685" s="132"/>
    </row>
    <row r="686" spans="1:11" ht="13.2">
      <c r="A686" s="131"/>
      <c r="B686" s="131"/>
      <c r="C686" s="131"/>
      <c r="D686" s="131"/>
      <c r="E686" s="131"/>
      <c r="F686" s="131"/>
      <c r="G686" s="131"/>
      <c r="H686" s="131"/>
      <c r="I686" s="131"/>
      <c r="J686" s="131"/>
      <c r="K686" s="132"/>
    </row>
    <row r="687" spans="1:11" ht="13.2">
      <c r="A687" s="131"/>
      <c r="B687" s="131"/>
      <c r="C687" s="131"/>
      <c r="D687" s="131"/>
      <c r="E687" s="131"/>
      <c r="F687" s="131"/>
      <c r="G687" s="131"/>
      <c r="H687" s="131"/>
      <c r="I687" s="131"/>
      <c r="J687" s="131"/>
      <c r="K687" s="132"/>
    </row>
    <row r="688" spans="1:11" ht="13.2">
      <c r="A688" s="131"/>
      <c r="B688" s="131"/>
      <c r="C688" s="131"/>
      <c r="D688" s="131"/>
      <c r="E688" s="131"/>
      <c r="F688" s="131"/>
      <c r="G688" s="131"/>
      <c r="H688" s="131"/>
      <c r="I688" s="131"/>
      <c r="J688" s="131"/>
      <c r="K688" s="132"/>
    </row>
    <row r="689" spans="1:11" ht="13.2">
      <c r="A689" s="131"/>
      <c r="B689" s="131"/>
      <c r="C689" s="131"/>
      <c r="D689" s="131"/>
      <c r="E689" s="131"/>
      <c r="F689" s="131"/>
      <c r="G689" s="131"/>
      <c r="H689" s="131"/>
      <c r="I689" s="131"/>
      <c r="J689" s="131"/>
      <c r="K689" s="132"/>
    </row>
    <row r="690" spans="1:11" ht="13.2">
      <c r="A690" s="131"/>
      <c r="B690" s="131"/>
      <c r="C690" s="131"/>
      <c r="D690" s="131"/>
      <c r="E690" s="131"/>
      <c r="F690" s="131"/>
      <c r="G690" s="131"/>
      <c r="H690" s="131"/>
      <c r="I690" s="131"/>
      <c r="J690" s="131"/>
      <c r="K690" s="132"/>
    </row>
    <row r="691" spans="1:11" ht="13.2">
      <c r="A691" s="131"/>
      <c r="B691" s="131"/>
      <c r="C691" s="131"/>
      <c r="D691" s="131"/>
      <c r="E691" s="131"/>
      <c r="F691" s="131"/>
      <c r="G691" s="131"/>
      <c r="H691" s="131"/>
      <c r="I691" s="131"/>
      <c r="J691" s="131"/>
      <c r="K691" s="132"/>
    </row>
    <row r="692" spans="1:11" ht="13.2">
      <c r="A692" s="131"/>
      <c r="B692" s="131"/>
      <c r="C692" s="131"/>
      <c r="D692" s="131"/>
      <c r="E692" s="131"/>
      <c r="F692" s="131"/>
      <c r="G692" s="131"/>
      <c r="H692" s="131"/>
      <c r="I692" s="131"/>
      <c r="J692" s="131"/>
      <c r="K692" s="132"/>
    </row>
    <row r="693" spans="1:11" ht="13.2">
      <c r="A693" s="131"/>
      <c r="B693" s="131"/>
      <c r="C693" s="131"/>
      <c r="D693" s="131"/>
      <c r="E693" s="131"/>
      <c r="F693" s="131"/>
      <c r="G693" s="131"/>
      <c r="H693" s="131"/>
      <c r="I693" s="131"/>
      <c r="J693" s="131"/>
      <c r="K693" s="132"/>
    </row>
    <row r="694" spans="1:11" ht="13.2">
      <c r="A694" s="131"/>
      <c r="B694" s="131"/>
      <c r="C694" s="131"/>
      <c r="D694" s="131"/>
      <c r="E694" s="131"/>
      <c r="F694" s="131"/>
      <c r="G694" s="131"/>
      <c r="H694" s="131"/>
      <c r="I694" s="131"/>
      <c r="J694" s="131"/>
      <c r="K694" s="132"/>
    </row>
    <row r="695" spans="1:11" ht="13.2">
      <c r="A695" s="131"/>
      <c r="B695" s="131"/>
      <c r="C695" s="131"/>
      <c r="D695" s="131"/>
      <c r="E695" s="131"/>
      <c r="F695" s="131"/>
      <c r="G695" s="131"/>
      <c r="H695" s="131"/>
      <c r="I695" s="131"/>
      <c r="J695" s="131"/>
      <c r="K695" s="132"/>
    </row>
    <row r="696" spans="1:11" ht="13.2">
      <c r="A696" s="131"/>
      <c r="B696" s="131"/>
      <c r="C696" s="131"/>
      <c r="D696" s="131"/>
      <c r="E696" s="131"/>
      <c r="F696" s="131"/>
      <c r="G696" s="131"/>
      <c r="H696" s="131"/>
      <c r="I696" s="131"/>
      <c r="J696" s="131"/>
      <c r="K696" s="132"/>
    </row>
    <row r="697" spans="1:11" ht="13.2">
      <c r="A697" s="131"/>
      <c r="B697" s="131"/>
      <c r="C697" s="131"/>
      <c r="D697" s="131"/>
      <c r="E697" s="131"/>
      <c r="F697" s="131"/>
      <c r="G697" s="131"/>
      <c r="H697" s="131"/>
      <c r="I697" s="131"/>
      <c r="J697" s="131"/>
      <c r="K697" s="132"/>
    </row>
    <row r="698" spans="1:11" ht="13.2">
      <c r="A698" s="131"/>
      <c r="B698" s="131"/>
      <c r="C698" s="131"/>
      <c r="D698" s="131"/>
      <c r="E698" s="131"/>
      <c r="F698" s="131"/>
      <c r="G698" s="131"/>
      <c r="H698" s="131"/>
      <c r="I698" s="131"/>
      <c r="J698" s="131"/>
      <c r="K698" s="132"/>
    </row>
    <row r="699" spans="1:11" ht="13.2">
      <c r="A699" s="131"/>
      <c r="B699" s="131"/>
      <c r="C699" s="131"/>
      <c r="D699" s="131"/>
      <c r="E699" s="131"/>
      <c r="F699" s="131"/>
      <c r="G699" s="131"/>
      <c r="H699" s="131"/>
      <c r="I699" s="131"/>
      <c r="J699" s="131"/>
      <c r="K699" s="132"/>
    </row>
    <row r="700" spans="1:11" ht="13.2">
      <c r="A700" s="131"/>
      <c r="B700" s="131"/>
      <c r="C700" s="131"/>
      <c r="D700" s="131"/>
      <c r="E700" s="131"/>
      <c r="F700" s="131"/>
      <c r="G700" s="131"/>
      <c r="H700" s="131"/>
      <c r="I700" s="131"/>
      <c r="J700" s="131"/>
      <c r="K700" s="132"/>
    </row>
    <row r="701" spans="1:11" ht="13.2">
      <c r="A701" s="131"/>
      <c r="B701" s="131"/>
      <c r="C701" s="131"/>
      <c r="D701" s="131"/>
      <c r="E701" s="131"/>
      <c r="F701" s="131"/>
      <c r="G701" s="131"/>
      <c r="H701" s="131"/>
      <c r="I701" s="131"/>
      <c r="J701" s="131"/>
      <c r="K701" s="132"/>
    </row>
    <row r="702" spans="1:11" ht="13.2">
      <c r="A702" s="131"/>
      <c r="B702" s="131"/>
      <c r="C702" s="131"/>
      <c r="D702" s="131"/>
      <c r="E702" s="131"/>
      <c r="F702" s="131"/>
      <c r="G702" s="131"/>
      <c r="H702" s="131"/>
      <c r="I702" s="131"/>
      <c r="J702" s="131"/>
      <c r="K702" s="132"/>
    </row>
    <row r="703" spans="1:11" ht="13.2">
      <c r="A703" s="131"/>
      <c r="B703" s="131"/>
      <c r="C703" s="131"/>
      <c r="D703" s="131"/>
      <c r="E703" s="131"/>
      <c r="F703" s="131"/>
      <c r="G703" s="131"/>
      <c r="H703" s="131"/>
      <c r="I703" s="131"/>
      <c r="J703" s="131"/>
      <c r="K703" s="132"/>
    </row>
    <row r="704" spans="1:11" ht="13.2">
      <c r="A704" s="131"/>
      <c r="B704" s="131"/>
      <c r="C704" s="131"/>
      <c r="D704" s="131"/>
      <c r="E704" s="131"/>
      <c r="F704" s="131"/>
      <c r="G704" s="131"/>
      <c r="H704" s="131"/>
      <c r="I704" s="131"/>
      <c r="J704" s="131"/>
      <c r="K704" s="132"/>
    </row>
    <row r="705" spans="1:11" ht="13.2">
      <c r="A705" s="131"/>
      <c r="B705" s="131"/>
      <c r="C705" s="131"/>
      <c r="D705" s="131"/>
      <c r="E705" s="131"/>
      <c r="F705" s="131"/>
      <c r="G705" s="131"/>
      <c r="H705" s="131"/>
      <c r="I705" s="131"/>
      <c r="J705" s="131"/>
      <c r="K705" s="132"/>
    </row>
    <row r="706" spans="1:11" ht="13.2">
      <c r="A706" s="131"/>
      <c r="B706" s="131"/>
      <c r="C706" s="131"/>
      <c r="D706" s="131"/>
      <c r="E706" s="131"/>
      <c r="F706" s="131"/>
      <c r="G706" s="131"/>
      <c r="H706" s="131"/>
      <c r="I706" s="131"/>
      <c r="J706" s="131"/>
      <c r="K706" s="132"/>
    </row>
    <row r="707" spans="1:11" ht="13.2">
      <c r="A707" s="131"/>
      <c r="B707" s="131"/>
      <c r="C707" s="131"/>
      <c r="D707" s="131"/>
      <c r="E707" s="131"/>
      <c r="F707" s="131"/>
      <c r="G707" s="131"/>
      <c r="H707" s="131"/>
      <c r="I707" s="131"/>
      <c r="J707" s="131"/>
      <c r="K707" s="132"/>
    </row>
    <row r="708" spans="1:11" ht="13.2">
      <c r="A708" s="131"/>
      <c r="B708" s="131"/>
      <c r="C708" s="131"/>
      <c r="D708" s="131"/>
      <c r="E708" s="131"/>
      <c r="F708" s="131"/>
      <c r="G708" s="131"/>
      <c r="H708" s="131"/>
      <c r="I708" s="131"/>
      <c r="J708" s="131"/>
      <c r="K708" s="132"/>
    </row>
    <row r="709" spans="1:11" ht="13.2">
      <c r="A709" s="131"/>
      <c r="B709" s="131"/>
      <c r="C709" s="131"/>
      <c r="D709" s="131"/>
      <c r="E709" s="131"/>
      <c r="F709" s="131"/>
      <c r="G709" s="131"/>
      <c r="H709" s="131"/>
      <c r="I709" s="131"/>
      <c r="J709" s="131"/>
      <c r="K709" s="132"/>
    </row>
    <row r="710" spans="1:11" ht="13.2">
      <c r="A710" s="131"/>
      <c r="B710" s="131"/>
      <c r="C710" s="131"/>
      <c r="D710" s="131"/>
      <c r="E710" s="131"/>
      <c r="F710" s="131"/>
      <c r="G710" s="131"/>
      <c r="H710" s="131"/>
      <c r="I710" s="131"/>
      <c r="J710" s="131"/>
      <c r="K710" s="132"/>
    </row>
    <row r="711" spans="1:11" ht="13.2">
      <c r="A711" s="131"/>
      <c r="B711" s="131"/>
      <c r="C711" s="131"/>
      <c r="D711" s="131"/>
      <c r="E711" s="131"/>
      <c r="F711" s="131"/>
      <c r="G711" s="131"/>
      <c r="H711" s="131"/>
      <c r="I711" s="131"/>
      <c r="J711" s="131"/>
      <c r="K711" s="132"/>
    </row>
    <row r="712" spans="1:11" ht="13.2">
      <c r="A712" s="131"/>
      <c r="B712" s="131"/>
      <c r="C712" s="131"/>
      <c r="D712" s="131"/>
      <c r="E712" s="131"/>
      <c r="F712" s="131"/>
      <c r="G712" s="131"/>
      <c r="H712" s="131"/>
      <c r="I712" s="131"/>
      <c r="J712" s="131"/>
      <c r="K712" s="132"/>
    </row>
    <row r="713" spans="1:11" ht="13.2">
      <c r="A713" s="131"/>
      <c r="B713" s="131"/>
      <c r="C713" s="131"/>
      <c r="D713" s="131"/>
      <c r="E713" s="131"/>
      <c r="F713" s="131"/>
      <c r="G713" s="131"/>
      <c r="H713" s="131"/>
      <c r="I713" s="131"/>
      <c r="J713" s="131"/>
      <c r="K713" s="132"/>
    </row>
    <row r="714" spans="1:11" ht="13.2">
      <c r="A714" s="131"/>
      <c r="B714" s="131"/>
      <c r="C714" s="131"/>
      <c r="D714" s="131"/>
      <c r="E714" s="131"/>
      <c r="F714" s="131"/>
      <c r="G714" s="131"/>
      <c r="H714" s="131"/>
      <c r="I714" s="131"/>
      <c r="J714" s="131"/>
      <c r="K714" s="132"/>
    </row>
    <row r="715" spans="1:11" ht="13.2">
      <c r="A715" s="131"/>
      <c r="B715" s="131"/>
      <c r="C715" s="131"/>
      <c r="D715" s="131"/>
      <c r="E715" s="131"/>
      <c r="F715" s="131"/>
      <c r="G715" s="131"/>
      <c r="H715" s="131"/>
      <c r="I715" s="131"/>
      <c r="J715" s="131"/>
      <c r="K715" s="132"/>
    </row>
    <row r="716" spans="1:11" ht="13.2">
      <c r="A716" s="131"/>
      <c r="B716" s="131"/>
      <c r="C716" s="131"/>
      <c r="D716" s="131"/>
      <c r="E716" s="131"/>
      <c r="F716" s="131"/>
      <c r="G716" s="131"/>
      <c r="H716" s="131"/>
      <c r="I716" s="131"/>
      <c r="J716" s="131"/>
      <c r="K716" s="132"/>
    </row>
    <row r="717" spans="1:11" ht="13.2">
      <c r="A717" s="131"/>
      <c r="B717" s="131"/>
      <c r="C717" s="131"/>
      <c r="D717" s="131"/>
      <c r="E717" s="131"/>
      <c r="F717" s="131"/>
      <c r="G717" s="131"/>
      <c r="H717" s="131"/>
      <c r="I717" s="131"/>
      <c r="J717" s="131"/>
      <c r="K717" s="132"/>
    </row>
    <row r="718" spans="1:11" ht="13.2">
      <c r="A718" s="131"/>
      <c r="B718" s="131"/>
      <c r="C718" s="131"/>
      <c r="D718" s="131"/>
      <c r="E718" s="131"/>
      <c r="F718" s="131"/>
      <c r="G718" s="131"/>
      <c r="H718" s="131"/>
      <c r="I718" s="131"/>
      <c r="J718" s="131"/>
      <c r="K718" s="132"/>
    </row>
    <row r="719" spans="1:11" ht="13.2">
      <c r="A719" s="131"/>
      <c r="B719" s="131"/>
      <c r="C719" s="131"/>
      <c r="D719" s="131"/>
      <c r="E719" s="131"/>
      <c r="F719" s="131"/>
      <c r="G719" s="131"/>
      <c r="H719" s="131"/>
      <c r="I719" s="131"/>
      <c r="J719" s="131"/>
      <c r="K719" s="132"/>
    </row>
    <row r="720" spans="1:11" ht="13.2">
      <c r="A720" s="131"/>
      <c r="B720" s="131"/>
      <c r="C720" s="131"/>
      <c r="D720" s="131"/>
      <c r="E720" s="131"/>
      <c r="F720" s="131"/>
      <c r="G720" s="131"/>
      <c r="H720" s="131"/>
      <c r="I720" s="131"/>
      <c r="J720" s="131"/>
      <c r="K720" s="132"/>
    </row>
    <row r="721" spans="1:11" ht="13.2">
      <c r="A721" s="131"/>
      <c r="B721" s="131"/>
      <c r="C721" s="131"/>
      <c r="D721" s="131"/>
      <c r="E721" s="131"/>
      <c r="F721" s="131"/>
      <c r="G721" s="131"/>
      <c r="H721" s="131"/>
      <c r="I721" s="131"/>
      <c r="J721" s="131"/>
      <c r="K721" s="132"/>
    </row>
    <row r="722" spans="1:11" ht="13.2">
      <c r="A722" s="131"/>
      <c r="B722" s="131"/>
      <c r="C722" s="131"/>
      <c r="D722" s="131"/>
      <c r="E722" s="131"/>
      <c r="F722" s="131"/>
      <c r="G722" s="131"/>
      <c r="H722" s="131"/>
      <c r="I722" s="131"/>
      <c r="J722" s="131"/>
      <c r="K722" s="132"/>
    </row>
    <row r="723" spans="1:11" ht="13.2">
      <c r="A723" s="131"/>
      <c r="B723" s="131"/>
      <c r="C723" s="131"/>
      <c r="D723" s="131"/>
      <c r="E723" s="131"/>
      <c r="F723" s="131"/>
      <c r="G723" s="131"/>
      <c r="H723" s="131"/>
      <c r="I723" s="131"/>
      <c r="J723" s="131"/>
      <c r="K723" s="132"/>
    </row>
    <row r="724" spans="1:11" ht="13.2">
      <c r="A724" s="131"/>
      <c r="B724" s="131"/>
      <c r="C724" s="131"/>
      <c r="D724" s="131"/>
      <c r="E724" s="131"/>
      <c r="F724" s="131"/>
      <c r="G724" s="131"/>
      <c r="H724" s="131"/>
      <c r="I724" s="131"/>
      <c r="J724" s="131"/>
      <c r="K724" s="132"/>
    </row>
    <row r="725" spans="1:11" ht="13.2">
      <c r="A725" s="131"/>
      <c r="B725" s="131"/>
      <c r="C725" s="131"/>
      <c r="D725" s="131"/>
      <c r="E725" s="131"/>
      <c r="F725" s="131"/>
      <c r="G725" s="131"/>
      <c r="H725" s="131"/>
      <c r="I725" s="131"/>
      <c r="J725" s="131"/>
      <c r="K725" s="132"/>
    </row>
    <row r="726" spans="1:11" ht="13.2">
      <c r="A726" s="131"/>
      <c r="B726" s="131"/>
      <c r="C726" s="131"/>
      <c r="D726" s="131"/>
      <c r="E726" s="131"/>
      <c r="F726" s="131"/>
      <c r="G726" s="131"/>
      <c r="H726" s="131"/>
      <c r="I726" s="131"/>
      <c r="J726" s="131"/>
      <c r="K726" s="132"/>
    </row>
    <row r="727" spans="1:11" ht="13.2">
      <c r="A727" s="131"/>
      <c r="B727" s="131"/>
      <c r="C727" s="131"/>
      <c r="D727" s="131"/>
      <c r="E727" s="131"/>
      <c r="F727" s="131"/>
      <c r="G727" s="131"/>
      <c r="H727" s="131"/>
      <c r="I727" s="131"/>
      <c r="J727" s="131"/>
      <c r="K727" s="132"/>
    </row>
    <row r="728" spans="1:11" ht="13.2">
      <c r="A728" s="131"/>
      <c r="B728" s="131"/>
      <c r="C728" s="131"/>
      <c r="D728" s="131"/>
      <c r="E728" s="131"/>
      <c r="F728" s="131"/>
      <c r="G728" s="131"/>
      <c r="H728" s="131"/>
      <c r="I728" s="131"/>
      <c r="J728" s="131"/>
      <c r="K728" s="132"/>
    </row>
    <row r="729" spans="1:11" ht="13.2">
      <c r="A729" s="131"/>
      <c r="B729" s="131"/>
      <c r="C729" s="131"/>
      <c r="D729" s="131"/>
      <c r="E729" s="131"/>
      <c r="F729" s="131"/>
      <c r="G729" s="131"/>
      <c r="H729" s="131"/>
      <c r="I729" s="131"/>
      <c r="J729" s="131"/>
      <c r="K729" s="132"/>
    </row>
    <row r="730" spans="1:11" ht="13.2">
      <c r="A730" s="131"/>
      <c r="B730" s="131"/>
      <c r="C730" s="131"/>
      <c r="D730" s="131"/>
      <c r="E730" s="131"/>
      <c r="F730" s="131"/>
      <c r="G730" s="131"/>
      <c r="H730" s="131"/>
      <c r="I730" s="131"/>
      <c r="J730" s="131"/>
      <c r="K730" s="132"/>
    </row>
    <row r="731" spans="1:11" ht="13.2">
      <c r="A731" s="131"/>
      <c r="B731" s="131"/>
      <c r="C731" s="131"/>
      <c r="D731" s="131"/>
      <c r="E731" s="131"/>
      <c r="F731" s="131"/>
      <c r="G731" s="131"/>
      <c r="H731" s="131"/>
      <c r="I731" s="131"/>
      <c r="J731" s="131"/>
      <c r="K731" s="132"/>
    </row>
    <row r="732" spans="1:11" ht="13.2">
      <c r="A732" s="131"/>
      <c r="B732" s="131"/>
      <c r="C732" s="131"/>
      <c r="D732" s="131"/>
      <c r="E732" s="131"/>
      <c r="F732" s="131"/>
      <c r="G732" s="131"/>
      <c r="H732" s="131"/>
      <c r="I732" s="131"/>
      <c r="J732" s="131"/>
      <c r="K732" s="132"/>
    </row>
    <row r="733" spans="1:11" ht="13.2">
      <c r="A733" s="131"/>
      <c r="B733" s="131"/>
      <c r="C733" s="131"/>
      <c r="D733" s="131"/>
      <c r="E733" s="131"/>
      <c r="F733" s="131"/>
      <c r="G733" s="131"/>
      <c r="H733" s="131"/>
      <c r="I733" s="131"/>
      <c r="J733" s="131"/>
      <c r="K733" s="132"/>
    </row>
    <row r="734" spans="1:11" ht="13.2">
      <c r="A734" s="131"/>
      <c r="B734" s="131"/>
      <c r="C734" s="131"/>
      <c r="D734" s="131"/>
      <c r="E734" s="131"/>
      <c r="F734" s="131"/>
      <c r="G734" s="131"/>
      <c r="H734" s="131"/>
      <c r="I734" s="131"/>
      <c r="J734" s="131"/>
      <c r="K734" s="132"/>
    </row>
    <row r="735" spans="1:11" ht="13.2">
      <c r="A735" s="131"/>
      <c r="B735" s="131"/>
      <c r="C735" s="131"/>
      <c r="D735" s="131"/>
      <c r="E735" s="131"/>
      <c r="F735" s="131"/>
      <c r="G735" s="131"/>
      <c r="H735" s="131"/>
      <c r="I735" s="131"/>
      <c r="J735" s="131"/>
      <c r="K735" s="132"/>
    </row>
    <row r="736" spans="1:11" ht="13.2">
      <c r="A736" s="131"/>
      <c r="B736" s="131"/>
      <c r="C736" s="131"/>
      <c r="D736" s="131"/>
      <c r="E736" s="131"/>
      <c r="F736" s="131"/>
      <c r="G736" s="131"/>
      <c r="H736" s="131"/>
      <c r="I736" s="131"/>
      <c r="J736" s="131"/>
      <c r="K736" s="132"/>
    </row>
    <row r="737" spans="1:11" ht="13.2">
      <c r="A737" s="131"/>
      <c r="B737" s="131"/>
      <c r="C737" s="131"/>
      <c r="D737" s="131"/>
      <c r="E737" s="131"/>
      <c r="F737" s="131"/>
      <c r="G737" s="131"/>
      <c r="H737" s="131"/>
      <c r="I737" s="131"/>
      <c r="J737" s="131"/>
      <c r="K737" s="132"/>
    </row>
    <row r="738" spans="1:11" ht="13.2">
      <c r="A738" s="131"/>
      <c r="B738" s="131"/>
      <c r="C738" s="131"/>
      <c r="D738" s="131"/>
      <c r="E738" s="131"/>
      <c r="F738" s="131"/>
      <c r="G738" s="131"/>
      <c r="H738" s="131"/>
      <c r="I738" s="131"/>
      <c r="J738" s="131"/>
      <c r="K738" s="132"/>
    </row>
    <row r="739" spans="1:11" ht="13.2">
      <c r="A739" s="131"/>
      <c r="B739" s="131"/>
      <c r="C739" s="131"/>
      <c r="D739" s="131"/>
      <c r="E739" s="131"/>
      <c r="F739" s="131"/>
      <c r="G739" s="131"/>
      <c r="H739" s="131"/>
      <c r="I739" s="131"/>
      <c r="J739" s="131"/>
      <c r="K739" s="132"/>
    </row>
    <row r="740" spans="1:11" ht="13.2">
      <c r="A740" s="131"/>
      <c r="B740" s="131"/>
      <c r="C740" s="131"/>
      <c r="D740" s="131"/>
      <c r="E740" s="131"/>
      <c r="F740" s="131"/>
      <c r="G740" s="131"/>
      <c r="H740" s="131"/>
      <c r="I740" s="131"/>
      <c r="J740" s="131"/>
      <c r="K740" s="132"/>
    </row>
    <row r="741" spans="1:11" ht="13.2">
      <c r="A741" s="131"/>
      <c r="B741" s="131"/>
      <c r="C741" s="131"/>
      <c r="D741" s="131"/>
      <c r="E741" s="131"/>
      <c r="F741" s="131"/>
      <c r="G741" s="131"/>
      <c r="H741" s="131"/>
      <c r="I741" s="131"/>
      <c r="J741" s="131"/>
      <c r="K741" s="132"/>
    </row>
    <row r="742" spans="1:11" ht="13.2">
      <c r="A742" s="131"/>
      <c r="B742" s="131"/>
      <c r="C742" s="131"/>
      <c r="D742" s="131"/>
      <c r="E742" s="131"/>
      <c r="F742" s="131"/>
      <c r="G742" s="131"/>
      <c r="H742" s="131"/>
      <c r="I742" s="131"/>
      <c r="J742" s="131"/>
      <c r="K742" s="132"/>
    </row>
    <row r="743" spans="1:11" ht="13.2">
      <c r="A743" s="131"/>
      <c r="B743" s="131"/>
      <c r="C743" s="131"/>
      <c r="D743" s="131"/>
      <c r="E743" s="131"/>
      <c r="F743" s="131"/>
      <c r="G743" s="131"/>
      <c r="H743" s="131"/>
      <c r="I743" s="131"/>
      <c r="J743" s="131"/>
      <c r="K743" s="132"/>
    </row>
    <row r="744" spans="1:11" ht="13.2">
      <c r="A744" s="131"/>
      <c r="B744" s="131"/>
      <c r="C744" s="131"/>
      <c r="D744" s="131"/>
      <c r="E744" s="131"/>
      <c r="F744" s="131"/>
      <c r="G744" s="131"/>
      <c r="H744" s="131"/>
      <c r="I744" s="131"/>
      <c r="J744" s="131"/>
      <c r="K744" s="132"/>
    </row>
    <row r="745" spans="1:11" ht="13.2">
      <c r="A745" s="131"/>
      <c r="B745" s="131"/>
      <c r="C745" s="131"/>
      <c r="D745" s="131"/>
      <c r="E745" s="131"/>
      <c r="F745" s="131"/>
      <c r="G745" s="131"/>
      <c r="H745" s="131"/>
      <c r="I745" s="131"/>
      <c r="J745" s="131"/>
      <c r="K745" s="132"/>
    </row>
    <row r="746" spans="1:11" ht="13.2">
      <c r="A746" s="131"/>
      <c r="B746" s="131"/>
      <c r="C746" s="131"/>
      <c r="D746" s="131"/>
      <c r="E746" s="131"/>
      <c r="F746" s="131"/>
      <c r="G746" s="131"/>
      <c r="H746" s="131"/>
      <c r="I746" s="131"/>
      <c r="J746" s="131"/>
      <c r="K746" s="132"/>
    </row>
    <row r="747" spans="1:11" ht="13.2">
      <c r="A747" s="131"/>
      <c r="B747" s="131"/>
      <c r="C747" s="131"/>
      <c r="D747" s="131"/>
      <c r="E747" s="131"/>
      <c r="F747" s="131"/>
      <c r="G747" s="131"/>
      <c r="H747" s="131"/>
      <c r="I747" s="131"/>
      <c r="J747" s="131"/>
      <c r="K747" s="132"/>
    </row>
    <row r="748" spans="1:11" ht="13.2">
      <c r="A748" s="131"/>
      <c r="B748" s="131"/>
      <c r="C748" s="131"/>
      <c r="D748" s="131"/>
      <c r="E748" s="131"/>
      <c r="F748" s="131"/>
      <c r="G748" s="131"/>
      <c r="H748" s="131"/>
      <c r="I748" s="131"/>
      <c r="J748" s="131"/>
      <c r="K748" s="132"/>
    </row>
    <row r="749" spans="1:11" ht="13.2">
      <c r="A749" s="131"/>
      <c r="B749" s="131"/>
      <c r="C749" s="131"/>
      <c r="D749" s="131"/>
      <c r="E749" s="131"/>
      <c r="F749" s="131"/>
      <c r="G749" s="131"/>
      <c r="H749" s="131"/>
      <c r="I749" s="131"/>
      <c r="J749" s="131"/>
      <c r="K749" s="132"/>
    </row>
    <row r="750" spans="1:11" ht="13.2">
      <c r="A750" s="131"/>
      <c r="B750" s="131"/>
      <c r="C750" s="131"/>
      <c r="D750" s="131"/>
      <c r="E750" s="131"/>
      <c r="F750" s="131"/>
      <c r="G750" s="131"/>
      <c r="H750" s="131"/>
      <c r="I750" s="131"/>
      <c r="J750" s="131"/>
      <c r="K750" s="132"/>
    </row>
    <row r="751" spans="1:11" ht="13.2">
      <c r="A751" s="131"/>
      <c r="B751" s="131"/>
      <c r="C751" s="131"/>
      <c r="D751" s="131"/>
      <c r="E751" s="131"/>
      <c r="F751" s="131"/>
      <c r="G751" s="131"/>
      <c r="H751" s="131"/>
      <c r="I751" s="131"/>
      <c r="J751" s="131"/>
      <c r="K751" s="132"/>
    </row>
    <row r="752" spans="1:11" ht="13.2">
      <c r="A752" s="131"/>
      <c r="B752" s="131"/>
      <c r="C752" s="131"/>
      <c r="D752" s="131"/>
      <c r="E752" s="131"/>
      <c r="F752" s="131"/>
      <c r="G752" s="131"/>
      <c r="H752" s="131"/>
      <c r="I752" s="131"/>
      <c r="J752" s="131"/>
      <c r="K752" s="132"/>
    </row>
    <row r="753" spans="1:11" ht="13.2">
      <c r="A753" s="131"/>
      <c r="B753" s="131"/>
      <c r="C753" s="131"/>
      <c r="D753" s="131"/>
      <c r="E753" s="131"/>
      <c r="F753" s="131"/>
      <c r="G753" s="131"/>
      <c r="H753" s="131"/>
      <c r="I753" s="131"/>
      <c r="J753" s="131"/>
      <c r="K753" s="132"/>
    </row>
    <row r="754" spans="1:11" ht="13.2">
      <c r="A754" s="131"/>
      <c r="B754" s="131"/>
      <c r="C754" s="131"/>
      <c r="D754" s="131"/>
      <c r="E754" s="131"/>
      <c r="F754" s="131"/>
      <c r="G754" s="131"/>
      <c r="H754" s="131"/>
      <c r="I754" s="131"/>
      <c r="J754" s="131"/>
      <c r="K754" s="132"/>
    </row>
    <row r="755" spans="1:11" ht="13.2">
      <c r="A755" s="131"/>
      <c r="B755" s="131"/>
      <c r="C755" s="131"/>
      <c r="D755" s="131"/>
      <c r="E755" s="131"/>
      <c r="F755" s="131"/>
      <c r="G755" s="131"/>
      <c r="H755" s="131"/>
      <c r="I755" s="131"/>
      <c r="J755" s="131"/>
      <c r="K755" s="132"/>
    </row>
    <row r="756" spans="1:11" ht="13.2">
      <c r="A756" s="131"/>
      <c r="B756" s="131"/>
      <c r="C756" s="131"/>
      <c r="D756" s="131"/>
      <c r="E756" s="131"/>
      <c r="F756" s="131"/>
      <c r="G756" s="131"/>
      <c r="H756" s="131"/>
      <c r="I756" s="131"/>
      <c r="J756" s="131"/>
      <c r="K756" s="132"/>
    </row>
    <row r="757" spans="1:11" ht="13.2">
      <c r="A757" s="131"/>
      <c r="B757" s="131"/>
      <c r="C757" s="131"/>
      <c r="D757" s="131"/>
      <c r="E757" s="131"/>
      <c r="F757" s="131"/>
      <c r="G757" s="131"/>
      <c r="H757" s="131"/>
      <c r="I757" s="131"/>
      <c r="J757" s="131"/>
      <c r="K757" s="132"/>
    </row>
    <row r="758" spans="1:11" ht="13.2">
      <c r="A758" s="131"/>
      <c r="B758" s="131"/>
      <c r="C758" s="131"/>
      <c r="D758" s="131"/>
      <c r="E758" s="131"/>
      <c r="F758" s="131"/>
      <c r="G758" s="131"/>
      <c r="H758" s="131"/>
      <c r="I758" s="131"/>
      <c r="J758" s="131"/>
      <c r="K758" s="132"/>
    </row>
    <row r="759" spans="1:11" ht="13.2">
      <c r="A759" s="131"/>
      <c r="B759" s="131"/>
      <c r="C759" s="131"/>
      <c r="D759" s="131"/>
      <c r="E759" s="131"/>
      <c r="F759" s="131"/>
      <c r="G759" s="131"/>
      <c r="H759" s="131"/>
      <c r="I759" s="131"/>
      <c r="J759" s="131"/>
      <c r="K759" s="132"/>
    </row>
    <row r="760" spans="1:11" ht="13.2">
      <c r="A760" s="131"/>
      <c r="B760" s="131"/>
      <c r="C760" s="131"/>
      <c r="D760" s="131"/>
      <c r="E760" s="131"/>
      <c r="F760" s="131"/>
      <c r="G760" s="131"/>
      <c r="H760" s="131"/>
      <c r="I760" s="131"/>
      <c r="J760" s="131"/>
      <c r="K760" s="132"/>
    </row>
    <row r="761" spans="1:11" ht="13.2">
      <c r="A761" s="131"/>
      <c r="B761" s="131"/>
      <c r="C761" s="131"/>
      <c r="D761" s="131"/>
      <c r="E761" s="131"/>
      <c r="F761" s="131"/>
      <c r="G761" s="131"/>
      <c r="H761" s="131"/>
      <c r="I761" s="131"/>
      <c r="J761" s="131"/>
      <c r="K761" s="132"/>
    </row>
    <row r="762" spans="1:11" ht="13.2">
      <c r="A762" s="131"/>
      <c r="B762" s="131"/>
      <c r="C762" s="131"/>
      <c r="D762" s="131"/>
      <c r="E762" s="131"/>
      <c r="F762" s="131"/>
      <c r="G762" s="131"/>
      <c r="H762" s="131"/>
      <c r="I762" s="131"/>
      <c r="J762" s="131"/>
      <c r="K762" s="132"/>
    </row>
    <row r="763" spans="1:11" ht="13.2">
      <c r="A763" s="131"/>
      <c r="B763" s="131"/>
      <c r="C763" s="131"/>
      <c r="D763" s="131"/>
      <c r="E763" s="131"/>
      <c r="F763" s="131"/>
      <c r="G763" s="131"/>
      <c r="H763" s="131"/>
      <c r="I763" s="131"/>
      <c r="J763" s="131"/>
      <c r="K763" s="132"/>
    </row>
    <row r="764" spans="1:11" ht="13.2">
      <c r="A764" s="131"/>
      <c r="B764" s="131"/>
      <c r="C764" s="131"/>
      <c r="D764" s="131"/>
      <c r="E764" s="131"/>
      <c r="F764" s="131"/>
      <c r="G764" s="131"/>
      <c r="H764" s="131"/>
      <c r="I764" s="131"/>
      <c r="J764" s="131"/>
      <c r="K764" s="132"/>
    </row>
    <row r="765" spans="1:11" ht="13.2">
      <c r="A765" s="131"/>
      <c r="B765" s="131"/>
      <c r="C765" s="131"/>
      <c r="D765" s="131"/>
      <c r="E765" s="131"/>
      <c r="F765" s="131"/>
      <c r="G765" s="131"/>
      <c r="H765" s="131"/>
      <c r="I765" s="131"/>
      <c r="J765" s="131"/>
      <c r="K765" s="132"/>
    </row>
    <row r="766" spans="1:11" ht="13.2">
      <c r="A766" s="131"/>
      <c r="B766" s="131"/>
      <c r="C766" s="131"/>
      <c r="D766" s="131"/>
      <c r="E766" s="131"/>
      <c r="F766" s="131"/>
      <c r="G766" s="131"/>
      <c r="H766" s="131"/>
      <c r="I766" s="131"/>
      <c r="J766" s="131"/>
      <c r="K766" s="132"/>
    </row>
    <row r="767" spans="1:11" ht="13.2">
      <c r="A767" s="131"/>
      <c r="B767" s="131"/>
      <c r="C767" s="131"/>
      <c r="D767" s="131"/>
      <c r="E767" s="131"/>
      <c r="F767" s="131"/>
      <c r="G767" s="131"/>
      <c r="H767" s="131"/>
      <c r="I767" s="131"/>
      <c r="J767" s="131"/>
      <c r="K767" s="132"/>
    </row>
    <row r="768" spans="1:11" ht="13.2">
      <c r="A768" s="131"/>
      <c r="B768" s="131"/>
      <c r="C768" s="131"/>
      <c r="D768" s="131"/>
      <c r="E768" s="131"/>
      <c r="F768" s="131"/>
      <c r="G768" s="131"/>
      <c r="H768" s="131"/>
      <c r="I768" s="131"/>
      <c r="J768" s="131"/>
      <c r="K768" s="132"/>
    </row>
    <row r="769" spans="1:11" ht="13.2">
      <c r="A769" s="131"/>
      <c r="B769" s="131"/>
      <c r="C769" s="131"/>
      <c r="D769" s="131"/>
      <c r="E769" s="131"/>
      <c r="F769" s="131"/>
      <c r="G769" s="131"/>
      <c r="H769" s="131"/>
      <c r="I769" s="131"/>
      <c r="J769" s="131"/>
      <c r="K769" s="132"/>
    </row>
    <row r="770" spans="1:11" ht="13.2">
      <c r="A770" s="131"/>
      <c r="B770" s="131"/>
      <c r="C770" s="131"/>
      <c r="D770" s="131"/>
      <c r="E770" s="131"/>
      <c r="F770" s="131"/>
      <c r="G770" s="131"/>
      <c r="H770" s="131"/>
      <c r="I770" s="131"/>
      <c r="J770" s="131"/>
      <c r="K770" s="132"/>
    </row>
    <row r="771" spans="1:11" ht="13.2">
      <c r="A771" s="131"/>
      <c r="B771" s="131"/>
      <c r="C771" s="131"/>
      <c r="D771" s="131"/>
      <c r="E771" s="131"/>
      <c r="F771" s="131"/>
      <c r="G771" s="131"/>
      <c r="H771" s="131"/>
      <c r="I771" s="131"/>
      <c r="J771" s="131"/>
      <c r="K771" s="132"/>
    </row>
    <row r="772" spans="1:11" ht="13.2">
      <c r="A772" s="131"/>
      <c r="B772" s="131"/>
      <c r="C772" s="131"/>
      <c r="D772" s="131"/>
      <c r="E772" s="131"/>
      <c r="F772" s="131"/>
      <c r="G772" s="131"/>
      <c r="H772" s="131"/>
      <c r="I772" s="131"/>
      <c r="J772" s="131"/>
      <c r="K772" s="132"/>
    </row>
    <row r="773" spans="1:11" ht="13.2">
      <c r="A773" s="131"/>
      <c r="B773" s="131"/>
      <c r="C773" s="131"/>
      <c r="D773" s="131"/>
      <c r="E773" s="131"/>
      <c r="F773" s="131"/>
      <c r="G773" s="131"/>
      <c r="H773" s="131"/>
      <c r="I773" s="131"/>
      <c r="J773" s="131"/>
      <c r="K773" s="132"/>
    </row>
    <row r="774" spans="1:11" ht="13.2">
      <c r="A774" s="131"/>
      <c r="B774" s="131"/>
      <c r="C774" s="131"/>
      <c r="D774" s="131"/>
      <c r="E774" s="131"/>
      <c r="F774" s="131"/>
      <c r="G774" s="131"/>
      <c r="H774" s="131"/>
      <c r="I774" s="131"/>
      <c r="J774" s="131"/>
      <c r="K774" s="132"/>
    </row>
    <row r="775" spans="1:11" ht="13.2">
      <c r="A775" s="131"/>
      <c r="B775" s="131"/>
      <c r="C775" s="131"/>
      <c r="D775" s="131"/>
      <c r="E775" s="131"/>
      <c r="F775" s="131"/>
      <c r="G775" s="131"/>
      <c r="H775" s="131"/>
      <c r="I775" s="131"/>
      <c r="J775" s="131"/>
      <c r="K775" s="132"/>
    </row>
    <row r="776" spans="1:11" ht="13.2">
      <c r="A776" s="131"/>
      <c r="B776" s="131"/>
      <c r="C776" s="131"/>
      <c r="D776" s="131"/>
      <c r="E776" s="131"/>
      <c r="F776" s="131"/>
      <c r="G776" s="131"/>
      <c r="H776" s="131"/>
      <c r="I776" s="131"/>
      <c r="J776" s="131"/>
      <c r="K776" s="132"/>
    </row>
    <row r="777" spans="1:11" ht="13.2">
      <c r="A777" s="131"/>
      <c r="B777" s="131"/>
      <c r="C777" s="131"/>
      <c r="D777" s="131"/>
      <c r="E777" s="131"/>
      <c r="F777" s="131"/>
      <c r="G777" s="131"/>
      <c r="H777" s="131"/>
      <c r="I777" s="131"/>
      <c r="J777" s="131"/>
      <c r="K777" s="132"/>
    </row>
    <row r="778" spans="1:11" ht="13.2">
      <c r="A778" s="131"/>
      <c r="B778" s="131"/>
      <c r="C778" s="131"/>
      <c r="D778" s="131"/>
      <c r="E778" s="131"/>
      <c r="F778" s="131"/>
      <c r="G778" s="131"/>
      <c r="H778" s="131"/>
      <c r="I778" s="131"/>
      <c r="J778" s="131"/>
      <c r="K778" s="132"/>
    </row>
    <row r="779" spans="1:11" ht="13.2">
      <c r="A779" s="131"/>
      <c r="B779" s="131"/>
      <c r="C779" s="131"/>
      <c r="D779" s="131"/>
      <c r="E779" s="131"/>
      <c r="F779" s="131"/>
      <c r="G779" s="131"/>
      <c r="H779" s="131"/>
      <c r="I779" s="131"/>
      <c r="J779" s="131"/>
      <c r="K779" s="132"/>
    </row>
    <row r="780" spans="1:11" ht="13.2">
      <c r="A780" s="131"/>
      <c r="B780" s="131"/>
      <c r="C780" s="131"/>
      <c r="D780" s="131"/>
      <c r="E780" s="131"/>
      <c r="F780" s="131"/>
      <c r="G780" s="131"/>
      <c r="H780" s="131"/>
      <c r="I780" s="131"/>
      <c r="J780" s="131"/>
      <c r="K780" s="132"/>
    </row>
    <row r="781" spans="1:11" ht="13.2">
      <c r="A781" s="131"/>
      <c r="B781" s="131"/>
      <c r="C781" s="131"/>
      <c r="D781" s="131"/>
      <c r="E781" s="131"/>
      <c r="F781" s="131"/>
      <c r="G781" s="131"/>
      <c r="H781" s="131"/>
      <c r="I781" s="131"/>
      <c r="J781" s="131"/>
      <c r="K781" s="132"/>
    </row>
    <row r="782" spans="1:11" ht="13.2">
      <c r="A782" s="131"/>
      <c r="B782" s="131"/>
      <c r="C782" s="131"/>
      <c r="D782" s="131"/>
      <c r="E782" s="131"/>
      <c r="F782" s="131"/>
      <c r="G782" s="131"/>
      <c r="H782" s="131"/>
      <c r="I782" s="131"/>
      <c r="J782" s="131"/>
      <c r="K782" s="132"/>
    </row>
    <row r="783" spans="1:11" ht="13.2">
      <c r="A783" s="131"/>
      <c r="B783" s="131"/>
      <c r="C783" s="131"/>
      <c r="D783" s="131"/>
      <c r="E783" s="131"/>
      <c r="F783" s="131"/>
      <c r="G783" s="131"/>
      <c r="H783" s="131"/>
      <c r="I783" s="131"/>
      <c r="J783" s="131"/>
      <c r="K783" s="132"/>
    </row>
    <row r="784" spans="1:11" ht="13.2">
      <c r="A784" s="131"/>
      <c r="B784" s="131"/>
      <c r="C784" s="131"/>
      <c r="D784" s="131"/>
      <c r="E784" s="131"/>
      <c r="F784" s="131"/>
      <c r="G784" s="131"/>
      <c r="H784" s="131"/>
      <c r="I784" s="131"/>
      <c r="J784" s="131"/>
      <c r="K784" s="132"/>
    </row>
    <row r="785" spans="1:11" ht="13.2">
      <c r="A785" s="131"/>
      <c r="B785" s="131"/>
      <c r="C785" s="131"/>
      <c r="D785" s="131"/>
      <c r="E785" s="131"/>
      <c r="F785" s="131"/>
      <c r="G785" s="131"/>
      <c r="H785" s="131"/>
      <c r="I785" s="131"/>
      <c r="J785" s="131"/>
      <c r="K785" s="132"/>
    </row>
    <row r="786" spans="1:11" ht="13.2">
      <c r="A786" s="131"/>
      <c r="B786" s="131"/>
      <c r="C786" s="131"/>
      <c r="D786" s="131"/>
      <c r="E786" s="131"/>
      <c r="F786" s="131"/>
      <c r="G786" s="131"/>
      <c r="H786" s="131"/>
      <c r="I786" s="131"/>
      <c r="J786" s="131"/>
      <c r="K786" s="132"/>
    </row>
    <row r="787" spans="1:11" ht="13.2">
      <c r="A787" s="131"/>
      <c r="B787" s="131"/>
      <c r="C787" s="131"/>
      <c r="D787" s="131"/>
      <c r="E787" s="131"/>
      <c r="F787" s="131"/>
      <c r="G787" s="131"/>
      <c r="H787" s="131"/>
      <c r="I787" s="131"/>
      <c r="J787" s="131"/>
      <c r="K787" s="132"/>
    </row>
    <row r="788" spans="1:11" ht="13.2">
      <c r="A788" s="131"/>
      <c r="B788" s="131"/>
      <c r="C788" s="131"/>
      <c r="D788" s="131"/>
      <c r="E788" s="131"/>
      <c r="F788" s="131"/>
      <c r="G788" s="131"/>
      <c r="H788" s="131"/>
      <c r="I788" s="131"/>
      <c r="J788" s="131"/>
      <c r="K788" s="132"/>
    </row>
    <row r="789" spans="1:11" ht="13.2">
      <c r="A789" s="131"/>
      <c r="B789" s="131"/>
      <c r="C789" s="131"/>
      <c r="D789" s="131"/>
      <c r="E789" s="131"/>
      <c r="F789" s="131"/>
      <c r="G789" s="131"/>
      <c r="H789" s="131"/>
      <c r="I789" s="131"/>
      <c r="J789" s="131"/>
      <c r="K789" s="132"/>
    </row>
    <row r="790" spans="1:11" ht="13.2">
      <c r="A790" s="131"/>
      <c r="B790" s="131"/>
      <c r="C790" s="131"/>
      <c r="D790" s="131"/>
      <c r="E790" s="131"/>
      <c r="F790" s="131"/>
      <c r="G790" s="131"/>
      <c r="H790" s="131"/>
      <c r="I790" s="131"/>
      <c r="J790" s="131"/>
      <c r="K790" s="132"/>
    </row>
    <row r="791" spans="1:11" ht="13.2">
      <c r="A791" s="131"/>
      <c r="B791" s="131"/>
      <c r="C791" s="131"/>
      <c r="D791" s="131"/>
      <c r="E791" s="131"/>
      <c r="F791" s="131"/>
      <c r="G791" s="131"/>
      <c r="H791" s="131"/>
      <c r="I791" s="131"/>
      <c r="J791" s="131"/>
      <c r="K791" s="132"/>
    </row>
    <row r="792" spans="1:11" ht="13.2">
      <c r="A792" s="131"/>
      <c r="B792" s="131"/>
      <c r="C792" s="131"/>
      <c r="D792" s="131"/>
      <c r="E792" s="131"/>
      <c r="F792" s="131"/>
      <c r="G792" s="131"/>
      <c r="H792" s="131"/>
      <c r="I792" s="131"/>
      <c r="J792" s="131"/>
      <c r="K792" s="132"/>
    </row>
    <row r="793" spans="1:11" ht="13.2">
      <c r="A793" s="131"/>
      <c r="B793" s="131"/>
      <c r="C793" s="131"/>
      <c r="D793" s="131"/>
      <c r="E793" s="131"/>
      <c r="F793" s="131"/>
      <c r="G793" s="131"/>
      <c r="H793" s="131"/>
      <c r="I793" s="131"/>
      <c r="J793" s="131"/>
      <c r="K793" s="132"/>
    </row>
    <row r="794" spans="1:11" ht="13.2">
      <c r="A794" s="131"/>
      <c r="B794" s="131"/>
      <c r="C794" s="131"/>
      <c r="D794" s="131"/>
      <c r="E794" s="131"/>
      <c r="F794" s="131"/>
      <c r="G794" s="131"/>
      <c r="H794" s="131"/>
      <c r="I794" s="131"/>
      <c r="J794" s="131"/>
      <c r="K794" s="132"/>
    </row>
    <row r="795" spans="1:11" ht="13.2">
      <c r="A795" s="131"/>
      <c r="B795" s="131"/>
      <c r="C795" s="131"/>
      <c r="D795" s="131"/>
      <c r="E795" s="131"/>
      <c r="F795" s="131"/>
      <c r="G795" s="131"/>
      <c r="H795" s="131"/>
      <c r="I795" s="131"/>
      <c r="J795" s="131"/>
      <c r="K795" s="132"/>
    </row>
    <row r="796" spans="1:11" ht="13.2">
      <c r="A796" s="131"/>
      <c r="B796" s="131"/>
      <c r="C796" s="131"/>
      <c r="D796" s="131"/>
      <c r="E796" s="131"/>
      <c r="F796" s="131"/>
      <c r="G796" s="131"/>
      <c r="H796" s="131"/>
      <c r="I796" s="131"/>
      <c r="J796" s="131"/>
      <c r="K796" s="132"/>
    </row>
    <row r="797" spans="1:11" ht="13.2">
      <c r="A797" s="131"/>
      <c r="B797" s="131"/>
      <c r="C797" s="131"/>
      <c r="D797" s="131"/>
      <c r="E797" s="131"/>
      <c r="F797" s="131"/>
      <c r="G797" s="131"/>
      <c r="H797" s="131"/>
      <c r="I797" s="131"/>
      <c r="J797" s="131"/>
      <c r="K797" s="132"/>
    </row>
    <row r="798" spans="1:11" ht="13.2">
      <c r="A798" s="131"/>
      <c r="B798" s="131"/>
      <c r="C798" s="131"/>
      <c r="D798" s="131"/>
      <c r="E798" s="131"/>
      <c r="F798" s="131"/>
      <c r="G798" s="131"/>
      <c r="H798" s="131"/>
      <c r="I798" s="131"/>
      <c r="J798" s="131"/>
      <c r="K798" s="132"/>
    </row>
    <row r="799" spans="1:11" ht="13.2">
      <c r="A799" s="131"/>
      <c r="B799" s="131"/>
      <c r="C799" s="131"/>
      <c r="D799" s="131"/>
      <c r="E799" s="131"/>
      <c r="F799" s="131"/>
      <c r="G799" s="131"/>
      <c r="H799" s="131"/>
      <c r="I799" s="131"/>
      <c r="J799" s="131"/>
      <c r="K799" s="132"/>
    </row>
    <row r="800" spans="1:11" ht="13.2">
      <c r="A800" s="131"/>
      <c r="B800" s="131"/>
      <c r="C800" s="131"/>
      <c r="D800" s="131"/>
      <c r="E800" s="131"/>
      <c r="F800" s="131"/>
      <c r="G800" s="131"/>
      <c r="H800" s="131"/>
      <c r="I800" s="131"/>
      <c r="J800" s="131"/>
      <c r="K800" s="132"/>
    </row>
    <row r="801" spans="1:11" ht="13.2">
      <c r="A801" s="131"/>
      <c r="B801" s="131"/>
      <c r="C801" s="131"/>
      <c r="D801" s="131"/>
      <c r="E801" s="131"/>
      <c r="F801" s="131"/>
      <c r="G801" s="131"/>
      <c r="H801" s="131"/>
      <c r="I801" s="131"/>
      <c r="J801" s="131"/>
      <c r="K801" s="132"/>
    </row>
    <row r="802" spans="1:11" ht="13.2">
      <c r="A802" s="131"/>
      <c r="B802" s="131"/>
      <c r="C802" s="131"/>
      <c r="D802" s="131"/>
      <c r="E802" s="131"/>
      <c r="F802" s="131"/>
      <c r="G802" s="131"/>
      <c r="H802" s="131"/>
      <c r="I802" s="131"/>
      <c r="J802" s="131"/>
      <c r="K802" s="132"/>
    </row>
    <row r="803" spans="1:11" ht="13.2">
      <c r="A803" s="131"/>
      <c r="B803" s="131"/>
      <c r="C803" s="131"/>
      <c r="D803" s="131"/>
      <c r="E803" s="131"/>
      <c r="F803" s="131"/>
      <c r="G803" s="131"/>
      <c r="H803" s="131"/>
      <c r="I803" s="131"/>
      <c r="J803" s="131"/>
      <c r="K803" s="132"/>
    </row>
    <row r="804" spans="1:11" ht="13.2">
      <c r="A804" s="131"/>
      <c r="B804" s="131"/>
      <c r="C804" s="131"/>
      <c r="D804" s="131"/>
      <c r="E804" s="131"/>
      <c r="F804" s="131"/>
      <c r="G804" s="131"/>
      <c r="H804" s="131"/>
      <c r="I804" s="131"/>
      <c r="J804" s="131"/>
      <c r="K804" s="132"/>
    </row>
    <row r="805" spans="1:11" ht="13.2">
      <c r="A805" s="131"/>
      <c r="B805" s="131"/>
      <c r="C805" s="131"/>
      <c r="D805" s="131"/>
      <c r="E805" s="131"/>
      <c r="F805" s="131"/>
      <c r="G805" s="131"/>
      <c r="H805" s="131"/>
      <c r="I805" s="131"/>
      <c r="J805" s="131"/>
      <c r="K805" s="132"/>
    </row>
    <row r="806" spans="1:11" ht="13.2">
      <c r="A806" s="131"/>
      <c r="B806" s="131"/>
      <c r="C806" s="131"/>
      <c r="D806" s="131"/>
      <c r="E806" s="131"/>
      <c r="F806" s="131"/>
      <c r="G806" s="131"/>
      <c r="H806" s="131"/>
      <c r="I806" s="131"/>
      <c r="J806" s="131"/>
      <c r="K806" s="132"/>
    </row>
    <row r="807" spans="1:11" ht="13.2">
      <c r="A807" s="131"/>
      <c r="B807" s="131"/>
      <c r="C807" s="131"/>
      <c r="D807" s="131"/>
      <c r="E807" s="131"/>
      <c r="F807" s="131"/>
      <c r="G807" s="131"/>
      <c r="H807" s="131"/>
      <c r="I807" s="131"/>
      <c r="J807" s="131"/>
      <c r="K807" s="132"/>
    </row>
    <row r="808" spans="1:11" ht="13.2">
      <c r="A808" s="131"/>
      <c r="B808" s="131"/>
      <c r="C808" s="131"/>
      <c r="D808" s="131"/>
      <c r="E808" s="131"/>
      <c r="F808" s="131"/>
      <c r="G808" s="131"/>
      <c r="H808" s="131"/>
      <c r="I808" s="131"/>
      <c r="J808" s="131"/>
      <c r="K808" s="132"/>
    </row>
    <row r="809" spans="1:11" ht="13.2">
      <c r="A809" s="131"/>
      <c r="B809" s="131"/>
      <c r="C809" s="131"/>
      <c r="D809" s="131"/>
      <c r="E809" s="131"/>
      <c r="F809" s="131"/>
      <c r="G809" s="131"/>
      <c r="H809" s="131"/>
      <c r="I809" s="131"/>
      <c r="J809" s="131"/>
      <c r="K809" s="132"/>
    </row>
    <row r="810" spans="1:11" ht="13.2">
      <c r="A810" s="131"/>
      <c r="B810" s="131"/>
      <c r="C810" s="131"/>
      <c r="D810" s="131"/>
      <c r="E810" s="131"/>
      <c r="F810" s="131"/>
      <c r="G810" s="131"/>
      <c r="H810" s="131"/>
      <c r="I810" s="131"/>
      <c r="J810" s="131"/>
      <c r="K810" s="132"/>
    </row>
    <row r="811" spans="1:11" ht="13.2">
      <c r="A811" s="131"/>
      <c r="B811" s="131"/>
      <c r="C811" s="131"/>
      <c r="D811" s="131"/>
      <c r="E811" s="131"/>
      <c r="F811" s="131"/>
      <c r="G811" s="131"/>
      <c r="H811" s="131"/>
      <c r="I811" s="131"/>
      <c r="J811" s="131"/>
      <c r="K811" s="132"/>
    </row>
    <row r="812" spans="1:11" ht="13.2">
      <c r="A812" s="131"/>
      <c r="B812" s="131"/>
      <c r="C812" s="131"/>
      <c r="D812" s="131"/>
      <c r="E812" s="131"/>
      <c r="F812" s="131"/>
      <c r="G812" s="131"/>
      <c r="H812" s="131"/>
      <c r="I812" s="131"/>
      <c r="J812" s="131"/>
      <c r="K812" s="132"/>
    </row>
    <row r="813" spans="1:11" ht="13.2">
      <c r="A813" s="131"/>
      <c r="B813" s="131"/>
      <c r="C813" s="131"/>
      <c r="D813" s="131"/>
      <c r="E813" s="131"/>
      <c r="F813" s="131"/>
      <c r="G813" s="131"/>
      <c r="H813" s="131"/>
      <c r="I813" s="131"/>
      <c r="J813" s="131"/>
      <c r="K813" s="132"/>
    </row>
    <row r="814" spans="1:11" ht="13.2">
      <c r="A814" s="131"/>
      <c r="B814" s="131"/>
      <c r="C814" s="131"/>
      <c r="D814" s="131"/>
      <c r="E814" s="131"/>
      <c r="F814" s="131"/>
      <c r="G814" s="131"/>
      <c r="H814" s="131"/>
      <c r="I814" s="131"/>
      <c r="J814" s="131"/>
      <c r="K814" s="132"/>
    </row>
    <row r="815" spans="1:11" ht="13.2">
      <c r="A815" s="131"/>
      <c r="B815" s="131"/>
      <c r="C815" s="131"/>
      <c r="D815" s="131"/>
      <c r="E815" s="131"/>
      <c r="F815" s="131"/>
      <c r="G815" s="131"/>
      <c r="H815" s="131"/>
      <c r="I815" s="131"/>
      <c r="J815" s="131"/>
      <c r="K815" s="132"/>
    </row>
    <row r="816" spans="1:11" ht="13.2">
      <c r="A816" s="131"/>
      <c r="B816" s="131"/>
      <c r="C816" s="131"/>
      <c r="D816" s="131"/>
      <c r="E816" s="131"/>
      <c r="F816" s="131"/>
      <c r="G816" s="131"/>
      <c r="H816" s="131"/>
      <c r="I816" s="131"/>
      <c r="J816" s="131"/>
      <c r="K816" s="132"/>
    </row>
    <row r="817" spans="1:11" ht="13.2">
      <c r="A817" s="131"/>
      <c r="B817" s="131"/>
      <c r="C817" s="131"/>
      <c r="D817" s="131"/>
      <c r="E817" s="131"/>
      <c r="F817" s="131"/>
      <c r="G817" s="131"/>
      <c r="H817" s="131"/>
      <c r="I817" s="131"/>
      <c r="J817" s="131"/>
      <c r="K817" s="132"/>
    </row>
    <row r="818" spans="1:11" ht="13.2">
      <c r="A818" s="131"/>
      <c r="B818" s="131"/>
      <c r="C818" s="131"/>
      <c r="D818" s="131"/>
      <c r="E818" s="131"/>
      <c r="F818" s="131"/>
      <c r="G818" s="131"/>
      <c r="H818" s="131"/>
      <c r="I818" s="131"/>
      <c r="J818" s="131"/>
      <c r="K818" s="132"/>
    </row>
    <row r="819" spans="1:11" ht="13.2">
      <c r="A819" s="131"/>
      <c r="B819" s="131"/>
      <c r="C819" s="131"/>
      <c r="D819" s="131"/>
      <c r="E819" s="131"/>
      <c r="F819" s="131"/>
      <c r="G819" s="131"/>
      <c r="H819" s="131"/>
      <c r="I819" s="131"/>
      <c r="J819" s="131"/>
      <c r="K819" s="132"/>
    </row>
    <row r="820" spans="1:11" ht="13.2">
      <c r="A820" s="131"/>
      <c r="B820" s="131"/>
      <c r="C820" s="131"/>
      <c r="D820" s="131"/>
      <c r="E820" s="131"/>
      <c r="F820" s="131"/>
      <c r="G820" s="131"/>
      <c r="H820" s="131"/>
      <c r="I820" s="131"/>
      <c r="J820" s="131"/>
      <c r="K820" s="132"/>
    </row>
    <row r="821" spans="1:11" ht="13.2">
      <c r="A821" s="131"/>
      <c r="B821" s="131"/>
      <c r="C821" s="131"/>
      <c r="D821" s="131"/>
      <c r="E821" s="131"/>
      <c r="F821" s="131"/>
      <c r="G821" s="131"/>
      <c r="H821" s="131"/>
      <c r="I821" s="131"/>
      <c r="J821" s="131"/>
      <c r="K821" s="132"/>
    </row>
    <row r="822" spans="1:11" ht="13.2">
      <c r="A822" s="131"/>
      <c r="B822" s="131"/>
      <c r="C822" s="131"/>
      <c r="D822" s="131"/>
      <c r="E822" s="131"/>
      <c r="F822" s="131"/>
      <c r="G822" s="131"/>
      <c r="H822" s="131"/>
      <c r="I822" s="131"/>
      <c r="J822" s="131"/>
      <c r="K822" s="132"/>
    </row>
    <row r="823" spans="1:11" ht="13.2">
      <c r="A823" s="131"/>
      <c r="B823" s="131"/>
      <c r="C823" s="131"/>
      <c r="D823" s="131"/>
      <c r="E823" s="131"/>
      <c r="F823" s="131"/>
      <c r="G823" s="131"/>
      <c r="H823" s="131"/>
      <c r="I823" s="131"/>
      <c r="J823" s="131"/>
      <c r="K823" s="132"/>
    </row>
    <row r="824" spans="1:11" ht="13.2">
      <c r="A824" s="131"/>
      <c r="B824" s="131"/>
      <c r="C824" s="131"/>
      <c r="D824" s="131"/>
      <c r="E824" s="131"/>
      <c r="F824" s="131"/>
      <c r="G824" s="131"/>
      <c r="H824" s="131"/>
      <c r="I824" s="131"/>
      <c r="J824" s="131"/>
      <c r="K824" s="132"/>
    </row>
    <row r="825" spans="1:11" ht="13.2">
      <c r="A825" s="131"/>
      <c r="B825" s="131"/>
      <c r="C825" s="131"/>
      <c r="D825" s="131"/>
      <c r="E825" s="131"/>
      <c r="F825" s="131"/>
      <c r="G825" s="131"/>
      <c r="H825" s="131"/>
      <c r="I825" s="131"/>
      <c r="J825" s="131"/>
      <c r="K825" s="132"/>
    </row>
    <row r="826" spans="1:11" ht="13.2">
      <c r="A826" s="131"/>
      <c r="B826" s="131"/>
      <c r="C826" s="131"/>
      <c r="D826" s="131"/>
      <c r="E826" s="131"/>
      <c r="F826" s="131"/>
      <c r="G826" s="131"/>
      <c r="H826" s="131"/>
      <c r="I826" s="131"/>
      <c r="J826" s="131"/>
      <c r="K826" s="132"/>
    </row>
    <row r="827" spans="1:11" ht="13.2">
      <c r="A827" s="131"/>
      <c r="B827" s="131"/>
      <c r="C827" s="131"/>
      <c r="D827" s="131"/>
      <c r="E827" s="131"/>
      <c r="F827" s="131"/>
      <c r="G827" s="131"/>
      <c r="H827" s="131"/>
      <c r="I827" s="131"/>
      <c r="J827" s="131"/>
      <c r="K827" s="132"/>
    </row>
    <row r="828" spans="1:11" ht="13.2">
      <c r="A828" s="131"/>
      <c r="B828" s="131"/>
      <c r="C828" s="131"/>
      <c r="D828" s="131"/>
      <c r="E828" s="131"/>
      <c r="F828" s="131"/>
      <c r="G828" s="131"/>
      <c r="H828" s="131"/>
      <c r="I828" s="131"/>
      <c r="J828" s="131"/>
      <c r="K828" s="132"/>
    </row>
    <row r="829" spans="1:11" ht="13.2">
      <c r="A829" s="131"/>
      <c r="B829" s="131"/>
      <c r="C829" s="131"/>
      <c r="D829" s="131"/>
      <c r="E829" s="131"/>
      <c r="F829" s="131"/>
      <c r="G829" s="131"/>
      <c r="H829" s="131"/>
      <c r="I829" s="131"/>
      <c r="J829" s="131"/>
      <c r="K829" s="132"/>
    </row>
    <row r="830" spans="1:11" ht="13.2">
      <c r="A830" s="131"/>
      <c r="B830" s="131"/>
      <c r="C830" s="131"/>
      <c r="D830" s="131"/>
      <c r="E830" s="131"/>
      <c r="F830" s="131"/>
      <c r="G830" s="131"/>
      <c r="H830" s="131"/>
      <c r="I830" s="131"/>
      <c r="J830" s="131"/>
      <c r="K830" s="132"/>
    </row>
    <row r="831" spans="1:11" ht="13.2">
      <c r="A831" s="131"/>
      <c r="B831" s="131"/>
      <c r="C831" s="131"/>
      <c r="D831" s="131"/>
      <c r="E831" s="131"/>
      <c r="F831" s="131"/>
      <c r="G831" s="131"/>
      <c r="H831" s="131"/>
      <c r="I831" s="131"/>
      <c r="J831" s="131"/>
      <c r="K831" s="132"/>
    </row>
    <row r="832" spans="1:11" ht="13.2">
      <c r="A832" s="131"/>
      <c r="B832" s="131"/>
      <c r="C832" s="131"/>
      <c r="D832" s="131"/>
      <c r="E832" s="131"/>
      <c r="F832" s="131"/>
      <c r="G832" s="131"/>
      <c r="H832" s="131"/>
      <c r="I832" s="131"/>
      <c r="J832" s="131"/>
      <c r="K832" s="132"/>
    </row>
    <row r="833" spans="1:11" ht="13.2">
      <c r="A833" s="131"/>
      <c r="B833" s="131"/>
      <c r="C833" s="131"/>
      <c r="D833" s="131"/>
      <c r="E833" s="131"/>
      <c r="F833" s="131"/>
      <c r="G833" s="131"/>
      <c r="H833" s="131"/>
      <c r="I833" s="131"/>
      <c r="J833" s="131"/>
      <c r="K833" s="132"/>
    </row>
    <row r="834" spans="1:11" ht="13.2">
      <c r="A834" s="131"/>
      <c r="B834" s="131"/>
      <c r="C834" s="131"/>
      <c r="D834" s="131"/>
      <c r="E834" s="131"/>
      <c r="F834" s="131"/>
      <c r="G834" s="131"/>
      <c r="H834" s="131"/>
      <c r="I834" s="131"/>
      <c r="J834" s="131"/>
      <c r="K834" s="132"/>
    </row>
    <row r="835" spans="1:11" ht="13.2">
      <c r="A835" s="131"/>
      <c r="B835" s="131"/>
      <c r="C835" s="131"/>
      <c r="D835" s="131"/>
      <c r="E835" s="131"/>
      <c r="F835" s="131"/>
      <c r="G835" s="131"/>
      <c r="H835" s="131"/>
      <c r="I835" s="131"/>
      <c r="J835" s="131"/>
      <c r="K835" s="132"/>
    </row>
    <row r="836" spans="1:11" ht="13.2">
      <c r="A836" s="131"/>
      <c r="B836" s="131"/>
      <c r="C836" s="131"/>
      <c r="D836" s="131"/>
      <c r="E836" s="131"/>
      <c r="F836" s="131"/>
      <c r="G836" s="131"/>
      <c r="H836" s="131"/>
      <c r="I836" s="131"/>
      <c r="J836" s="131"/>
      <c r="K836" s="132"/>
    </row>
    <row r="837" spans="1:11" ht="13.2">
      <c r="A837" s="131"/>
      <c r="B837" s="131"/>
      <c r="C837" s="131"/>
      <c r="D837" s="131"/>
      <c r="E837" s="131"/>
      <c r="F837" s="131"/>
      <c r="G837" s="131"/>
      <c r="H837" s="131"/>
      <c r="I837" s="131"/>
      <c r="J837" s="131"/>
      <c r="K837" s="132"/>
    </row>
    <row r="838" spans="1:11" ht="13.2">
      <c r="A838" s="131"/>
      <c r="B838" s="131"/>
      <c r="C838" s="131"/>
      <c r="D838" s="131"/>
      <c r="E838" s="131"/>
      <c r="F838" s="131"/>
      <c r="G838" s="131"/>
      <c r="H838" s="131"/>
      <c r="I838" s="131"/>
      <c r="J838" s="131"/>
      <c r="K838" s="132"/>
    </row>
    <row r="839" spans="1:11" ht="13.2">
      <c r="A839" s="131"/>
      <c r="B839" s="131"/>
      <c r="C839" s="131"/>
      <c r="D839" s="131"/>
      <c r="E839" s="131"/>
      <c r="F839" s="131"/>
      <c r="G839" s="131"/>
      <c r="H839" s="131"/>
      <c r="I839" s="131"/>
      <c r="J839" s="131"/>
      <c r="K839" s="132"/>
    </row>
    <row r="840" spans="1:11" ht="13.2">
      <c r="A840" s="131"/>
      <c r="B840" s="131"/>
      <c r="C840" s="131"/>
      <c r="D840" s="131"/>
      <c r="E840" s="131"/>
      <c r="F840" s="131"/>
      <c r="G840" s="131"/>
      <c r="H840" s="131"/>
      <c r="I840" s="131"/>
      <c r="J840" s="131"/>
      <c r="K840" s="132"/>
    </row>
    <row r="841" spans="1:11" ht="13.2">
      <c r="A841" s="131"/>
      <c r="B841" s="131"/>
      <c r="C841" s="131"/>
      <c r="D841" s="131"/>
      <c r="E841" s="131"/>
      <c r="F841" s="131"/>
      <c r="G841" s="131"/>
      <c r="H841" s="131"/>
      <c r="I841" s="131"/>
      <c r="J841" s="131"/>
      <c r="K841" s="132"/>
    </row>
    <row r="842" spans="1:11" ht="13.2">
      <c r="A842" s="131"/>
      <c r="B842" s="131"/>
      <c r="C842" s="131"/>
      <c r="D842" s="131"/>
      <c r="E842" s="131"/>
      <c r="F842" s="131"/>
      <c r="G842" s="131"/>
      <c r="H842" s="131"/>
      <c r="I842" s="131"/>
      <c r="J842" s="131"/>
      <c r="K842" s="132"/>
    </row>
    <row r="843" spans="1:11" ht="13.2">
      <c r="A843" s="131"/>
      <c r="B843" s="131"/>
      <c r="C843" s="131"/>
      <c r="D843" s="131"/>
      <c r="E843" s="131"/>
      <c r="F843" s="131"/>
      <c r="G843" s="131"/>
      <c r="H843" s="131"/>
      <c r="I843" s="131"/>
      <c r="J843" s="131"/>
      <c r="K843" s="132"/>
    </row>
    <row r="844" spans="1:11" ht="13.2">
      <c r="A844" s="131"/>
      <c r="B844" s="131"/>
      <c r="C844" s="131"/>
      <c r="D844" s="131"/>
      <c r="E844" s="131"/>
      <c r="F844" s="131"/>
      <c r="G844" s="131"/>
      <c r="H844" s="131"/>
      <c r="I844" s="131"/>
      <c r="J844" s="131"/>
      <c r="K844" s="132"/>
    </row>
    <row r="845" spans="1:11" ht="13.2">
      <c r="A845" s="131"/>
      <c r="B845" s="131"/>
      <c r="C845" s="131"/>
      <c r="D845" s="131"/>
      <c r="E845" s="131"/>
      <c r="F845" s="131"/>
      <c r="G845" s="131"/>
      <c r="H845" s="131"/>
      <c r="I845" s="131"/>
      <c r="J845" s="131"/>
      <c r="K845" s="132"/>
    </row>
    <row r="846" spans="1:11" ht="13.2">
      <c r="A846" s="131"/>
      <c r="B846" s="131"/>
      <c r="C846" s="131"/>
      <c r="D846" s="131"/>
      <c r="E846" s="131"/>
      <c r="F846" s="131"/>
      <c r="G846" s="131"/>
      <c r="H846" s="131"/>
      <c r="I846" s="131"/>
      <c r="J846" s="131"/>
      <c r="K846" s="132"/>
    </row>
    <row r="847" spans="1:11" ht="13.2">
      <c r="A847" s="131"/>
      <c r="B847" s="131"/>
      <c r="C847" s="131"/>
      <c r="D847" s="131"/>
      <c r="E847" s="131"/>
      <c r="F847" s="131"/>
      <c r="G847" s="131"/>
      <c r="H847" s="131"/>
      <c r="I847" s="131"/>
      <c r="J847" s="131"/>
      <c r="K847" s="132"/>
    </row>
    <row r="848" spans="1:11" ht="13.2">
      <c r="A848" s="131"/>
      <c r="B848" s="131"/>
      <c r="C848" s="131"/>
      <c r="D848" s="131"/>
      <c r="E848" s="131"/>
      <c r="F848" s="131"/>
      <c r="G848" s="131"/>
      <c r="H848" s="131"/>
      <c r="I848" s="131"/>
      <c r="J848" s="131"/>
      <c r="K848" s="132"/>
    </row>
    <row r="849" spans="1:11" ht="13.2">
      <c r="A849" s="131"/>
      <c r="B849" s="131"/>
      <c r="C849" s="131"/>
      <c r="D849" s="131"/>
      <c r="E849" s="131"/>
      <c r="F849" s="131"/>
      <c r="G849" s="131"/>
      <c r="H849" s="131"/>
      <c r="I849" s="131"/>
      <c r="J849" s="131"/>
      <c r="K849" s="132"/>
    </row>
    <row r="850" spans="1:11" ht="13.2">
      <c r="A850" s="131"/>
      <c r="B850" s="131"/>
      <c r="C850" s="131"/>
      <c r="D850" s="131"/>
      <c r="E850" s="131"/>
      <c r="F850" s="131"/>
      <c r="G850" s="131"/>
      <c r="H850" s="131"/>
      <c r="I850" s="131"/>
      <c r="J850" s="131"/>
      <c r="K850" s="132"/>
    </row>
    <row r="851" spans="1:11" ht="13.2">
      <c r="A851" s="131"/>
      <c r="B851" s="131"/>
      <c r="C851" s="131"/>
      <c r="D851" s="131"/>
      <c r="E851" s="131"/>
      <c r="F851" s="131"/>
      <c r="G851" s="131"/>
      <c r="H851" s="131"/>
      <c r="I851" s="131"/>
      <c r="J851" s="131"/>
      <c r="K851" s="132"/>
    </row>
    <row r="852" spans="1:11" ht="13.2">
      <c r="A852" s="131"/>
      <c r="B852" s="131"/>
      <c r="C852" s="131"/>
      <c r="D852" s="131"/>
      <c r="E852" s="131"/>
      <c r="F852" s="131"/>
      <c r="G852" s="131"/>
      <c r="H852" s="131"/>
      <c r="I852" s="131"/>
      <c r="J852" s="131"/>
      <c r="K852" s="132"/>
    </row>
    <row r="853" spans="1:11" ht="13.2">
      <c r="A853" s="131"/>
      <c r="B853" s="131"/>
      <c r="C853" s="131"/>
      <c r="D853" s="131"/>
      <c r="E853" s="131"/>
      <c r="F853" s="131"/>
      <c r="G853" s="131"/>
      <c r="H853" s="131"/>
      <c r="I853" s="131"/>
      <c r="J853" s="131"/>
      <c r="K853" s="132"/>
    </row>
    <row r="854" spans="1:11" ht="13.2">
      <c r="A854" s="131"/>
      <c r="B854" s="131"/>
      <c r="C854" s="131"/>
      <c r="D854" s="131"/>
      <c r="E854" s="131"/>
      <c r="F854" s="131"/>
      <c r="G854" s="131"/>
      <c r="H854" s="131"/>
      <c r="I854" s="131"/>
      <c r="J854" s="131"/>
      <c r="K854" s="132"/>
    </row>
    <row r="855" spans="1:11" ht="13.2">
      <c r="A855" s="131"/>
      <c r="B855" s="131"/>
      <c r="C855" s="131"/>
      <c r="D855" s="131"/>
      <c r="E855" s="131"/>
      <c r="F855" s="131"/>
      <c r="G855" s="131"/>
      <c r="H855" s="131"/>
      <c r="I855" s="131"/>
      <c r="J855" s="131"/>
      <c r="K855" s="132"/>
    </row>
    <row r="856" spans="1:11" ht="13.2">
      <c r="A856" s="131"/>
      <c r="B856" s="131"/>
      <c r="C856" s="131"/>
      <c r="D856" s="131"/>
      <c r="E856" s="131"/>
      <c r="F856" s="131"/>
      <c r="G856" s="131"/>
      <c r="H856" s="131"/>
      <c r="I856" s="131"/>
      <c r="J856" s="131"/>
      <c r="K856" s="132"/>
    </row>
    <row r="857" spans="1:11" ht="13.2">
      <c r="A857" s="131"/>
      <c r="B857" s="131"/>
      <c r="C857" s="131"/>
      <c r="D857" s="131"/>
      <c r="E857" s="131"/>
      <c r="F857" s="131"/>
      <c r="G857" s="131"/>
      <c r="H857" s="131"/>
      <c r="I857" s="131"/>
      <c r="J857" s="131"/>
      <c r="K857" s="132"/>
    </row>
    <row r="858" spans="1:11" ht="13.2">
      <c r="A858" s="131"/>
      <c r="B858" s="131"/>
      <c r="C858" s="131"/>
      <c r="D858" s="131"/>
      <c r="E858" s="131"/>
      <c r="F858" s="131"/>
      <c r="G858" s="131"/>
      <c r="H858" s="131"/>
      <c r="I858" s="131"/>
      <c r="J858" s="131"/>
      <c r="K858" s="132"/>
    </row>
    <row r="859" spans="1:11" ht="13.2">
      <c r="A859" s="131"/>
      <c r="B859" s="131"/>
      <c r="C859" s="131"/>
      <c r="D859" s="131"/>
      <c r="E859" s="131"/>
      <c r="F859" s="131"/>
      <c r="G859" s="131"/>
      <c r="H859" s="131"/>
      <c r="I859" s="131"/>
      <c r="J859" s="131"/>
      <c r="K859" s="132"/>
    </row>
    <row r="860" spans="1:11" ht="13.2">
      <c r="A860" s="131"/>
      <c r="B860" s="131"/>
      <c r="C860" s="131"/>
      <c r="D860" s="131"/>
      <c r="E860" s="131"/>
      <c r="F860" s="131"/>
      <c r="G860" s="131"/>
      <c r="H860" s="131"/>
      <c r="I860" s="131"/>
      <c r="J860" s="131"/>
      <c r="K860" s="132"/>
    </row>
    <row r="861" spans="1:11" ht="13.2">
      <c r="A861" s="131"/>
      <c r="B861" s="131"/>
      <c r="C861" s="131"/>
      <c r="D861" s="131"/>
      <c r="E861" s="131"/>
      <c r="F861" s="131"/>
      <c r="G861" s="131"/>
      <c r="H861" s="131"/>
      <c r="I861" s="131"/>
      <c r="J861" s="131"/>
      <c r="K861" s="132"/>
    </row>
    <row r="862" spans="1:11" ht="13.2">
      <c r="A862" s="131"/>
      <c r="B862" s="131"/>
      <c r="C862" s="131"/>
      <c r="D862" s="131"/>
      <c r="E862" s="131"/>
      <c r="F862" s="131"/>
      <c r="G862" s="131"/>
      <c r="H862" s="131"/>
      <c r="I862" s="131"/>
      <c r="J862" s="131"/>
      <c r="K862" s="132"/>
    </row>
    <row r="863" spans="1:11" ht="13.2">
      <c r="A863" s="131"/>
      <c r="B863" s="131"/>
      <c r="C863" s="131"/>
      <c r="D863" s="131"/>
      <c r="E863" s="131"/>
      <c r="F863" s="131"/>
      <c r="G863" s="131"/>
      <c r="H863" s="131"/>
      <c r="I863" s="131"/>
      <c r="J863" s="131"/>
      <c r="K863" s="132"/>
    </row>
    <row r="864" spans="1:11" ht="13.2">
      <c r="A864" s="131"/>
      <c r="B864" s="131"/>
      <c r="C864" s="131"/>
      <c r="D864" s="131"/>
      <c r="E864" s="131"/>
      <c r="F864" s="131"/>
      <c r="G864" s="131"/>
      <c r="H864" s="131"/>
      <c r="I864" s="131"/>
      <c r="J864" s="131"/>
      <c r="K864" s="132"/>
    </row>
    <row r="865" spans="1:11" ht="13.2">
      <c r="A865" s="131"/>
      <c r="B865" s="131"/>
      <c r="C865" s="131"/>
      <c r="D865" s="131"/>
      <c r="E865" s="131"/>
      <c r="F865" s="131"/>
      <c r="G865" s="131"/>
      <c r="H865" s="131"/>
      <c r="I865" s="131"/>
      <c r="J865" s="131"/>
      <c r="K865" s="132"/>
    </row>
    <row r="866" spans="1:11" ht="13.2">
      <c r="A866" s="131"/>
      <c r="B866" s="131"/>
      <c r="C866" s="131"/>
      <c r="D866" s="131"/>
      <c r="E866" s="131"/>
      <c r="F866" s="131"/>
      <c r="G866" s="131"/>
      <c r="H866" s="131"/>
      <c r="I866" s="131"/>
      <c r="J866" s="131"/>
      <c r="K866" s="132"/>
    </row>
    <row r="867" spans="1:11" ht="13.2">
      <c r="A867" s="131"/>
      <c r="B867" s="131"/>
      <c r="C867" s="131"/>
      <c r="D867" s="131"/>
      <c r="E867" s="131"/>
      <c r="F867" s="131"/>
      <c r="G867" s="131"/>
      <c r="H867" s="131"/>
      <c r="I867" s="131"/>
      <c r="J867" s="131"/>
      <c r="K867" s="132"/>
    </row>
    <row r="868" spans="1:11" ht="13.2">
      <c r="A868" s="131"/>
      <c r="B868" s="131"/>
      <c r="C868" s="131"/>
      <c r="D868" s="131"/>
      <c r="E868" s="131"/>
      <c r="F868" s="131"/>
      <c r="G868" s="131"/>
      <c r="H868" s="131"/>
      <c r="I868" s="131"/>
      <c r="J868" s="131"/>
      <c r="K868" s="132"/>
    </row>
    <row r="869" spans="1:11" ht="13.2">
      <c r="A869" s="131"/>
      <c r="B869" s="131"/>
      <c r="C869" s="131"/>
      <c r="D869" s="131"/>
      <c r="E869" s="131"/>
      <c r="F869" s="131"/>
      <c r="G869" s="131"/>
      <c r="H869" s="131"/>
      <c r="I869" s="131"/>
      <c r="J869" s="131"/>
      <c r="K869" s="132"/>
    </row>
    <row r="870" spans="1:11" ht="13.2">
      <c r="A870" s="131"/>
      <c r="B870" s="131"/>
      <c r="C870" s="131"/>
      <c r="D870" s="131"/>
      <c r="E870" s="131"/>
      <c r="F870" s="131"/>
      <c r="G870" s="131"/>
      <c r="H870" s="131"/>
      <c r="I870" s="131"/>
      <c r="J870" s="131"/>
      <c r="K870" s="132"/>
    </row>
    <row r="871" spans="1:11" ht="13.2">
      <c r="A871" s="131"/>
      <c r="B871" s="131"/>
      <c r="C871" s="131"/>
      <c r="D871" s="131"/>
      <c r="E871" s="131"/>
      <c r="F871" s="131"/>
      <c r="G871" s="131"/>
      <c r="H871" s="131"/>
      <c r="I871" s="131"/>
      <c r="J871" s="131"/>
      <c r="K871" s="132"/>
    </row>
    <row r="872" spans="1:11" ht="13.2">
      <c r="A872" s="131"/>
      <c r="B872" s="131"/>
      <c r="C872" s="131"/>
      <c r="D872" s="131"/>
      <c r="E872" s="131"/>
      <c r="F872" s="131"/>
      <c r="G872" s="131"/>
      <c r="H872" s="131"/>
      <c r="I872" s="131"/>
      <c r="J872" s="131"/>
      <c r="K872" s="132"/>
    </row>
    <row r="873" spans="1:11" ht="13.2">
      <c r="A873" s="131"/>
      <c r="B873" s="131"/>
      <c r="C873" s="131"/>
      <c r="D873" s="131"/>
      <c r="E873" s="131"/>
      <c r="F873" s="131"/>
      <c r="G873" s="131"/>
      <c r="H873" s="131"/>
      <c r="I873" s="131"/>
      <c r="J873" s="131"/>
      <c r="K873" s="132"/>
    </row>
    <row r="874" spans="1:11" ht="13.2">
      <c r="A874" s="131"/>
      <c r="B874" s="131"/>
      <c r="C874" s="131"/>
      <c r="D874" s="131"/>
      <c r="E874" s="131"/>
      <c r="F874" s="131"/>
      <c r="G874" s="131"/>
      <c r="H874" s="131"/>
      <c r="I874" s="131"/>
      <c r="J874" s="131"/>
      <c r="K874" s="132"/>
    </row>
    <row r="875" spans="1:11" ht="13.2">
      <c r="A875" s="131"/>
      <c r="B875" s="131"/>
      <c r="C875" s="131"/>
      <c r="D875" s="131"/>
      <c r="E875" s="131"/>
      <c r="F875" s="131"/>
      <c r="G875" s="131"/>
      <c r="H875" s="131"/>
      <c r="I875" s="131"/>
      <c r="J875" s="131"/>
      <c r="K875" s="132"/>
    </row>
    <row r="876" spans="1:11" ht="13.2">
      <c r="A876" s="131"/>
      <c r="B876" s="131"/>
      <c r="C876" s="131"/>
      <c r="D876" s="131"/>
      <c r="E876" s="131"/>
      <c r="F876" s="131"/>
      <c r="G876" s="131"/>
      <c r="H876" s="131"/>
      <c r="I876" s="131"/>
      <c r="J876" s="131"/>
      <c r="K876" s="132"/>
    </row>
    <row r="877" spans="1:11" ht="13.2">
      <c r="A877" s="131"/>
      <c r="B877" s="131"/>
      <c r="C877" s="131"/>
      <c r="D877" s="131"/>
      <c r="E877" s="131"/>
      <c r="F877" s="131"/>
      <c r="G877" s="131"/>
      <c r="H877" s="131"/>
      <c r="I877" s="131"/>
      <c r="J877" s="131"/>
      <c r="K877" s="132"/>
    </row>
    <row r="878" spans="1:11" ht="13.2">
      <c r="A878" s="131"/>
      <c r="B878" s="131"/>
      <c r="C878" s="131"/>
      <c r="D878" s="131"/>
      <c r="E878" s="131"/>
      <c r="F878" s="131"/>
      <c r="G878" s="131"/>
      <c r="H878" s="131"/>
      <c r="I878" s="131"/>
      <c r="J878" s="131"/>
      <c r="K878" s="132"/>
    </row>
    <row r="879" spans="1:11" ht="13.2">
      <c r="A879" s="131"/>
      <c r="B879" s="131"/>
      <c r="C879" s="131"/>
      <c r="D879" s="131"/>
      <c r="E879" s="131"/>
      <c r="F879" s="131"/>
      <c r="G879" s="131"/>
      <c r="H879" s="131"/>
      <c r="I879" s="131"/>
      <c r="J879" s="131"/>
      <c r="K879" s="132"/>
    </row>
    <row r="880" spans="1:11" ht="13.2">
      <c r="A880" s="131"/>
      <c r="B880" s="131"/>
      <c r="C880" s="131"/>
      <c r="D880" s="131"/>
      <c r="E880" s="131"/>
      <c r="F880" s="131"/>
      <c r="G880" s="131"/>
      <c r="H880" s="131"/>
      <c r="I880" s="131"/>
      <c r="J880" s="131"/>
      <c r="K880" s="132"/>
    </row>
    <row r="881" spans="1:11" ht="13.2">
      <c r="A881" s="131"/>
      <c r="B881" s="131"/>
      <c r="C881" s="131"/>
      <c r="D881" s="131"/>
      <c r="E881" s="131"/>
      <c r="F881" s="131"/>
      <c r="G881" s="131"/>
      <c r="H881" s="131"/>
      <c r="I881" s="131"/>
      <c r="J881" s="131"/>
      <c r="K881" s="132"/>
    </row>
    <row r="882" spans="1:11" ht="13.2">
      <c r="A882" s="131"/>
      <c r="B882" s="131"/>
      <c r="C882" s="131"/>
      <c r="D882" s="131"/>
      <c r="E882" s="131"/>
      <c r="F882" s="131"/>
      <c r="G882" s="131"/>
      <c r="H882" s="131"/>
      <c r="I882" s="131"/>
      <c r="J882" s="131"/>
      <c r="K882" s="132"/>
    </row>
    <row r="883" spans="1:11" ht="13.2">
      <c r="A883" s="131"/>
      <c r="B883" s="131"/>
      <c r="C883" s="131"/>
      <c r="D883" s="131"/>
      <c r="E883" s="131"/>
      <c r="F883" s="131"/>
      <c r="G883" s="131"/>
      <c r="H883" s="131"/>
      <c r="I883" s="131"/>
      <c r="J883" s="131"/>
      <c r="K883" s="132"/>
    </row>
    <row r="884" spans="1:11" ht="13.2">
      <c r="A884" s="131"/>
      <c r="B884" s="131"/>
      <c r="C884" s="131"/>
      <c r="D884" s="131"/>
      <c r="E884" s="131"/>
      <c r="F884" s="131"/>
      <c r="G884" s="131"/>
      <c r="H884" s="131"/>
      <c r="I884" s="131"/>
      <c r="J884" s="131"/>
      <c r="K884" s="132"/>
    </row>
    <row r="885" spans="1:11" ht="13.2">
      <c r="A885" s="131"/>
      <c r="B885" s="131"/>
      <c r="C885" s="131"/>
      <c r="D885" s="131"/>
      <c r="E885" s="131"/>
      <c r="F885" s="131"/>
      <c r="G885" s="131"/>
      <c r="H885" s="131"/>
      <c r="I885" s="131"/>
      <c r="J885" s="131"/>
      <c r="K885" s="132"/>
    </row>
    <row r="886" spans="1:11" ht="13.2">
      <c r="A886" s="131"/>
      <c r="B886" s="131"/>
      <c r="C886" s="131"/>
      <c r="D886" s="131"/>
      <c r="E886" s="131"/>
      <c r="F886" s="131"/>
      <c r="G886" s="131"/>
      <c r="H886" s="131"/>
      <c r="I886" s="131"/>
      <c r="J886" s="131"/>
      <c r="K886" s="132"/>
    </row>
    <row r="887" spans="1:11" ht="13.2">
      <c r="A887" s="131"/>
      <c r="B887" s="131"/>
      <c r="C887" s="131"/>
      <c r="D887" s="131"/>
      <c r="E887" s="131"/>
      <c r="F887" s="131"/>
      <c r="G887" s="131"/>
      <c r="H887" s="131"/>
      <c r="I887" s="131"/>
      <c r="J887" s="131"/>
      <c r="K887" s="132"/>
    </row>
    <row r="888" spans="1:11" ht="13.2">
      <c r="A888" s="131"/>
      <c r="B888" s="131"/>
      <c r="C888" s="131"/>
      <c r="D888" s="131"/>
      <c r="E888" s="131"/>
      <c r="F888" s="131"/>
      <c r="G888" s="131"/>
      <c r="H888" s="131"/>
      <c r="I888" s="131"/>
      <c r="J888" s="131"/>
      <c r="K888" s="132"/>
    </row>
    <row r="889" spans="1:11" ht="13.2">
      <c r="A889" s="131"/>
      <c r="B889" s="131"/>
      <c r="C889" s="131"/>
      <c r="D889" s="131"/>
      <c r="E889" s="131"/>
      <c r="F889" s="131"/>
      <c r="G889" s="131"/>
      <c r="H889" s="131"/>
      <c r="I889" s="131"/>
      <c r="J889" s="131"/>
      <c r="K889" s="132"/>
    </row>
    <row r="890" spans="1:11" ht="13.2">
      <c r="A890" s="131"/>
      <c r="B890" s="131"/>
      <c r="C890" s="131"/>
      <c r="D890" s="131"/>
      <c r="E890" s="131"/>
      <c r="F890" s="131"/>
      <c r="G890" s="131"/>
      <c r="H890" s="131"/>
      <c r="I890" s="131"/>
      <c r="J890" s="131"/>
      <c r="K890" s="132"/>
    </row>
    <row r="891" spans="1:11" ht="13.2">
      <c r="A891" s="131"/>
      <c r="B891" s="131"/>
      <c r="C891" s="131"/>
      <c r="D891" s="131"/>
      <c r="E891" s="131"/>
      <c r="F891" s="131"/>
      <c r="G891" s="131"/>
      <c r="H891" s="131"/>
      <c r="I891" s="131"/>
      <c r="J891" s="131"/>
      <c r="K891" s="132"/>
    </row>
    <row r="892" spans="1:11" ht="13.2">
      <c r="A892" s="131"/>
      <c r="B892" s="131"/>
      <c r="C892" s="131"/>
      <c r="D892" s="131"/>
      <c r="E892" s="131"/>
      <c r="F892" s="131"/>
      <c r="G892" s="131"/>
      <c r="H892" s="131"/>
      <c r="I892" s="131"/>
      <c r="J892" s="131"/>
      <c r="K892" s="132"/>
    </row>
    <row r="893" spans="1:11" ht="13.2">
      <c r="A893" s="131"/>
      <c r="B893" s="131"/>
      <c r="C893" s="131"/>
      <c r="D893" s="131"/>
      <c r="E893" s="131"/>
      <c r="F893" s="131"/>
      <c r="G893" s="131"/>
      <c r="H893" s="131"/>
      <c r="I893" s="131"/>
      <c r="J893" s="131"/>
      <c r="K893" s="132"/>
    </row>
    <row r="894" spans="1:11" ht="13.2">
      <c r="A894" s="131"/>
      <c r="B894" s="131"/>
      <c r="C894" s="131"/>
      <c r="D894" s="131"/>
      <c r="E894" s="131"/>
      <c r="F894" s="131"/>
      <c r="G894" s="131"/>
      <c r="H894" s="131"/>
      <c r="I894" s="131"/>
      <c r="J894" s="131"/>
      <c r="K894" s="132"/>
    </row>
    <row r="895" spans="1:11" ht="13.2">
      <c r="A895" s="131"/>
      <c r="B895" s="131"/>
      <c r="C895" s="131"/>
      <c r="D895" s="131"/>
      <c r="E895" s="131"/>
      <c r="F895" s="131"/>
      <c r="G895" s="131"/>
      <c r="H895" s="131"/>
      <c r="I895" s="131"/>
      <c r="J895" s="131"/>
      <c r="K895" s="132"/>
    </row>
    <row r="896" spans="1:11" ht="13.2">
      <c r="A896" s="131"/>
      <c r="B896" s="131"/>
      <c r="C896" s="131"/>
      <c r="D896" s="131"/>
      <c r="E896" s="131"/>
      <c r="F896" s="131"/>
      <c r="G896" s="131"/>
      <c r="H896" s="131"/>
      <c r="I896" s="131"/>
      <c r="J896" s="131"/>
      <c r="K896" s="132"/>
    </row>
    <row r="897" spans="1:11" ht="13.2">
      <c r="A897" s="131"/>
      <c r="B897" s="131"/>
      <c r="C897" s="131"/>
      <c r="D897" s="131"/>
      <c r="E897" s="131"/>
      <c r="F897" s="131"/>
      <c r="G897" s="131"/>
      <c r="H897" s="131"/>
      <c r="I897" s="131"/>
      <c r="J897" s="131"/>
      <c r="K897" s="132"/>
    </row>
    <row r="898" spans="1:11" ht="13.2">
      <c r="A898" s="131"/>
      <c r="B898" s="131"/>
      <c r="C898" s="131"/>
      <c r="D898" s="131"/>
      <c r="E898" s="131"/>
      <c r="F898" s="131"/>
      <c r="G898" s="131"/>
      <c r="H898" s="131"/>
      <c r="I898" s="131"/>
      <c r="J898" s="131"/>
      <c r="K898" s="132"/>
    </row>
    <row r="899" spans="1:11" ht="13.2">
      <c r="A899" s="131"/>
      <c r="B899" s="131"/>
      <c r="C899" s="131"/>
      <c r="D899" s="131"/>
      <c r="E899" s="131"/>
      <c r="F899" s="131"/>
      <c r="G899" s="131"/>
      <c r="H899" s="131"/>
      <c r="I899" s="131"/>
      <c r="J899" s="131"/>
      <c r="K899" s="132"/>
    </row>
    <row r="900" spans="1:11" ht="13.2">
      <c r="A900" s="131"/>
      <c r="B900" s="131"/>
      <c r="C900" s="131"/>
      <c r="D900" s="131"/>
      <c r="E900" s="131"/>
      <c r="F900" s="131"/>
      <c r="G900" s="131"/>
      <c r="H900" s="131"/>
      <c r="I900" s="131"/>
      <c r="J900" s="131"/>
      <c r="K900" s="132"/>
    </row>
    <row r="901" spans="1:11" ht="13.2">
      <c r="A901" s="131"/>
      <c r="B901" s="131"/>
      <c r="C901" s="131"/>
      <c r="D901" s="131"/>
      <c r="E901" s="131"/>
      <c r="F901" s="131"/>
      <c r="G901" s="131"/>
      <c r="H901" s="131"/>
      <c r="I901" s="131"/>
      <c r="J901" s="131"/>
      <c r="K901" s="132"/>
    </row>
    <row r="902" spans="1:11" ht="13.2">
      <c r="A902" s="131"/>
      <c r="B902" s="131"/>
      <c r="C902" s="131"/>
      <c r="D902" s="131"/>
      <c r="E902" s="131"/>
      <c r="F902" s="131"/>
      <c r="G902" s="131"/>
      <c r="H902" s="131"/>
      <c r="I902" s="131"/>
      <c r="J902" s="131"/>
      <c r="K902" s="132"/>
    </row>
    <row r="903" spans="1:11" ht="13.2">
      <c r="A903" s="131"/>
      <c r="B903" s="131"/>
      <c r="C903" s="131"/>
      <c r="D903" s="131"/>
      <c r="E903" s="131"/>
      <c r="F903" s="131"/>
      <c r="G903" s="131"/>
      <c r="H903" s="131"/>
      <c r="I903" s="131"/>
      <c r="J903" s="131"/>
      <c r="K903" s="132"/>
    </row>
    <row r="904" spans="1:11" ht="13.2">
      <c r="A904" s="131"/>
      <c r="B904" s="131"/>
      <c r="C904" s="131"/>
      <c r="D904" s="131"/>
      <c r="E904" s="131"/>
      <c r="F904" s="131"/>
      <c r="G904" s="131"/>
      <c r="H904" s="131"/>
      <c r="I904" s="131"/>
      <c r="J904" s="131"/>
      <c r="K904" s="132"/>
    </row>
    <row r="905" spans="1:11" ht="13.2">
      <c r="A905" s="131"/>
      <c r="B905" s="131"/>
      <c r="C905" s="131"/>
      <c r="D905" s="131"/>
      <c r="E905" s="131"/>
      <c r="F905" s="131"/>
      <c r="G905" s="131"/>
      <c r="H905" s="131"/>
      <c r="I905" s="131"/>
      <c r="J905" s="131"/>
      <c r="K905" s="132"/>
    </row>
    <row r="906" spans="1:11" ht="13.2">
      <c r="A906" s="131"/>
      <c r="B906" s="131"/>
      <c r="C906" s="131"/>
      <c r="D906" s="131"/>
      <c r="E906" s="131"/>
      <c r="F906" s="131"/>
      <c r="G906" s="131"/>
      <c r="H906" s="131"/>
      <c r="I906" s="131"/>
      <c r="J906" s="131"/>
      <c r="K906" s="132"/>
    </row>
    <row r="907" spans="1:11" ht="13.2">
      <c r="A907" s="131"/>
      <c r="B907" s="131"/>
      <c r="C907" s="131"/>
      <c r="D907" s="131"/>
      <c r="E907" s="131"/>
      <c r="F907" s="131"/>
      <c r="G907" s="131"/>
      <c r="H907" s="131"/>
      <c r="I907" s="131"/>
      <c r="J907" s="131"/>
      <c r="K907" s="132"/>
    </row>
    <row r="908" spans="1:11" ht="13.2">
      <c r="A908" s="131"/>
      <c r="B908" s="131"/>
      <c r="C908" s="131"/>
      <c r="D908" s="131"/>
      <c r="E908" s="131"/>
      <c r="F908" s="131"/>
      <c r="G908" s="131"/>
      <c r="H908" s="131"/>
      <c r="I908" s="131"/>
      <c r="J908" s="131"/>
      <c r="K908" s="132"/>
    </row>
    <row r="909" spans="1:11" ht="13.2">
      <c r="A909" s="131"/>
      <c r="B909" s="131"/>
      <c r="C909" s="131"/>
      <c r="D909" s="131"/>
      <c r="E909" s="131"/>
      <c r="F909" s="131"/>
      <c r="G909" s="131"/>
      <c r="H909" s="131"/>
      <c r="I909" s="131"/>
      <c r="J909" s="131"/>
      <c r="K909" s="132"/>
    </row>
    <row r="910" spans="1:11" ht="13.2">
      <c r="A910" s="131"/>
      <c r="B910" s="131"/>
      <c r="C910" s="131"/>
      <c r="D910" s="131"/>
      <c r="E910" s="131"/>
      <c r="F910" s="131"/>
      <c r="G910" s="131"/>
      <c r="H910" s="131"/>
      <c r="I910" s="131"/>
      <c r="J910" s="131"/>
      <c r="K910" s="132"/>
    </row>
    <row r="911" spans="1:11" ht="13.2">
      <c r="A911" s="131"/>
      <c r="B911" s="131"/>
      <c r="C911" s="131"/>
      <c r="D911" s="131"/>
      <c r="E911" s="131"/>
      <c r="F911" s="131"/>
      <c r="G911" s="131"/>
      <c r="H911" s="131"/>
      <c r="I911" s="131"/>
      <c r="J911" s="131"/>
      <c r="K911" s="132"/>
    </row>
    <row r="912" spans="1:11" ht="13.2">
      <c r="A912" s="131"/>
      <c r="B912" s="131"/>
      <c r="C912" s="131"/>
      <c r="D912" s="131"/>
      <c r="E912" s="131"/>
      <c r="F912" s="131"/>
      <c r="G912" s="131"/>
      <c r="H912" s="131"/>
      <c r="I912" s="131"/>
      <c r="J912" s="131"/>
      <c r="K912" s="132"/>
    </row>
    <row r="913" spans="1:11" ht="13.2">
      <c r="A913" s="131"/>
      <c r="B913" s="131"/>
      <c r="C913" s="131"/>
      <c r="D913" s="131"/>
      <c r="E913" s="131"/>
      <c r="F913" s="131"/>
      <c r="G913" s="131"/>
      <c r="H913" s="131"/>
      <c r="I913" s="131"/>
      <c r="J913" s="131"/>
      <c r="K913" s="132"/>
    </row>
    <row r="914" spans="1:11" ht="13.2">
      <c r="A914" s="131"/>
      <c r="B914" s="131"/>
      <c r="C914" s="131"/>
      <c r="D914" s="131"/>
      <c r="E914" s="131"/>
      <c r="F914" s="131"/>
      <c r="G914" s="131"/>
      <c r="H914" s="131"/>
      <c r="I914" s="131"/>
      <c r="J914" s="131"/>
      <c r="K914" s="132"/>
    </row>
    <row r="915" spans="1:11" ht="13.2">
      <c r="A915" s="131"/>
      <c r="B915" s="131"/>
      <c r="C915" s="131"/>
      <c r="D915" s="131"/>
      <c r="E915" s="131"/>
      <c r="F915" s="131"/>
      <c r="G915" s="131"/>
      <c r="H915" s="131"/>
      <c r="I915" s="131"/>
      <c r="J915" s="131"/>
      <c r="K915" s="132"/>
    </row>
    <row r="916" spans="1:11" ht="13.2">
      <c r="A916" s="131"/>
      <c r="B916" s="131"/>
      <c r="C916" s="131"/>
      <c r="D916" s="131"/>
      <c r="E916" s="131"/>
      <c r="F916" s="131"/>
      <c r="G916" s="131"/>
      <c r="H916" s="131"/>
      <c r="I916" s="131"/>
      <c r="J916" s="131"/>
      <c r="K916" s="132"/>
    </row>
    <row r="917" spans="1:11" ht="13.2">
      <c r="A917" s="131"/>
      <c r="B917" s="131"/>
      <c r="C917" s="131"/>
      <c r="D917" s="131"/>
      <c r="E917" s="131"/>
      <c r="F917" s="131"/>
      <c r="G917" s="131"/>
      <c r="H917" s="131"/>
      <c r="I917" s="131"/>
      <c r="J917" s="131"/>
      <c r="K917" s="132"/>
    </row>
    <row r="918" spans="1:11" ht="13.2">
      <c r="A918" s="131"/>
      <c r="B918" s="131"/>
      <c r="C918" s="131"/>
      <c r="D918" s="131"/>
      <c r="E918" s="131"/>
      <c r="F918" s="131"/>
      <c r="G918" s="131"/>
      <c r="H918" s="131"/>
      <c r="I918" s="131"/>
      <c r="J918" s="131"/>
      <c r="K918" s="132"/>
    </row>
    <row r="919" spans="1:11" ht="13.2">
      <c r="A919" s="131"/>
      <c r="B919" s="131"/>
      <c r="C919" s="131"/>
      <c r="D919" s="131"/>
      <c r="E919" s="131"/>
      <c r="F919" s="131"/>
      <c r="G919" s="131"/>
      <c r="H919" s="131"/>
      <c r="I919" s="131"/>
      <c r="J919" s="131"/>
      <c r="K919" s="132"/>
    </row>
    <row r="920" spans="1:11" ht="13.2">
      <c r="A920" s="131"/>
      <c r="B920" s="131"/>
      <c r="C920" s="131"/>
      <c r="D920" s="131"/>
      <c r="E920" s="131"/>
      <c r="F920" s="131"/>
      <c r="G920" s="131"/>
      <c r="H920" s="131"/>
      <c r="I920" s="131"/>
      <c r="J920" s="131"/>
      <c r="K920" s="132"/>
    </row>
    <row r="921" spans="1:11" ht="13.2">
      <c r="A921" s="131"/>
      <c r="B921" s="131"/>
      <c r="C921" s="131"/>
      <c r="D921" s="131"/>
      <c r="E921" s="131"/>
      <c r="F921" s="131"/>
      <c r="G921" s="131"/>
      <c r="H921" s="131"/>
      <c r="I921" s="131"/>
      <c r="J921" s="131"/>
      <c r="K921" s="132"/>
    </row>
    <row r="922" spans="1:11" ht="13.2">
      <c r="A922" s="131"/>
      <c r="B922" s="131"/>
      <c r="C922" s="131"/>
      <c r="D922" s="131"/>
      <c r="E922" s="131"/>
      <c r="F922" s="131"/>
      <c r="G922" s="131"/>
      <c r="H922" s="131"/>
      <c r="I922" s="131"/>
      <c r="J922" s="131"/>
      <c r="K922" s="132"/>
    </row>
    <row r="923" spans="1:11" ht="13.2">
      <c r="A923" s="131"/>
      <c r="B923" s="131"/>
      <c r="C923" s="131"/>
      <c r="D923" s="131"/>
      <c r="E923" s="131"/>
      <c r="F923" s="131"/>
      <c r="G923" s="131"/>
      <c r="H923" s="131"/>
      <c r="I923" s="131"/>
      <c r="J923" s="131"/>
      <c r="K923" s="132"/>
    </row>
    <row r="924" spans="1:11" ht="13.2">
      <c r="A924" s="131"/>
      <c r="B924" s="131"/>
      <c r="C924" s="131"/>
      <c r="D924" s="131"/>
      <c r="E924" s="131"/>
      <c r="F924" s="131"/>
      <c r="G924" s="131"/>
      <c r="H924" s="131"/>
      <c r="I924" s="131"/>
      <c r="J924" s="131"/>
      <c r="K924" s="132"/>
    </row>
    <row r="925" spans="1:11" ht="13.2">
      <c r="A925" s="131"/>
      <c r="B925" s="131"/>
      <c r="C925" s="131"/>
      <c r="D925" s="131"/>
      <c r="E925" s="131"/>
      <c r="F925" s="131"/>
      <c r="G925" s="131"/>
      <c r="H925" s="131"/>
      <c r="I925" s="131"/>
      <c r="J925" s="131"/>
      <c r="K925" s="132"/>
    </row>
    <row r="926" spans="1:11" ht="13.2">
      <c r="A926" s="131"/>
      <c r="B926" s="131"/>
      <c r="C926" s="131"/>
      <c r="D926" s="131"/>
      <c r="E926" s="131"/>
      <c r="F926" s="131"/>
      <c r="G926" s="131"/>
      <c r="H926" s="131"/>
      <c r="I926" s="131"/>
      <c r="J926" s="131"/>
      <c r="K926" s="132"/>
    </row>
    <row r="927" spans="1:11" ht="13.2">
      <c r="A927" s="131"/>
      <c r="B927" s="131"/>
      <c r="C927" s="131"/>
      <c r="D927" s="131"/>
      <c r="E927" s="131"/>
      <c r="F927" s="131"/>
      <c r="G927" s="131"/>
      <c r="H927" s="131"/>
      <c r="I927" s="131"/>
      <c r="J927" s="131"/>
      <c r="K927" s="132"/>
    </row>
    <row r="928" spans="1:11" ht="13.2">
      <c r="A928" s="131"/>
      <c r="B928" s="131"/>
      <c r="C928" s="131"/>
      <c r="D928" s="131"/>
      <c r="E928" s="131"/>
      <c r="F928" s="131"/>
      <c r="G928" s="131"/>
      <c r="H928" s="131"/>
      <c r="I928" s="131"/>
      <c r="J928" s="131"/>
      <c r="K928" s="132"/>
    </row>
    <row r="929" spans="1:11" ht="13.2">
      <c r="A929" s="131"/>
      <c r="B929" s="131"/>
      <c r="C929" s="131"/>
      <c r="D929" s="131"/>
      <c r="E929" s="131"/>
      <c r="F929" s="131"/>
      <c r="G929" s="131"/>
      <c r="H929" s="131"/>
      <c r="I929" s="131"/>
      <c r="J929" s="131"/>
      <c r="K929" s="132"/>
    </row>
    <row r="930" spans="1:11" ht="13.2">
      <c r="A930" s="131"/>
      <c r="B930" s="131"/>
      <c r="C930" s="131"/>
      <c r="D930" s="131"/>
      <c r="E930" s="131"/>
      <c r="F930" s="131"/>
      <c r="G930" s="131"/>
      <c r="H930" s="131"/>
      <c r="I930" s="131"/>
      <c r="J930" s="131"/>
      <c r="K930" s="132"/>
    </row>
    <row r="931" spans="1:11" ht="13.2">
      <c r="A931" s="131"/>
      <c r="B931" s="131"/>
      <c r="C931" s="131"/>
      <c r="D931" s="131"/>
      <c r="E931" s="131"/>
      <c r="F931" s="131"/>
      <c r="G931" s="131"/>
      <c r="H931" s="131"/>
      <c r="I931" s="131"/>
      <c r="J931" s="131"/>
      <c r="K931" s="132"/>
    </row>
    <row r="932" spans="1:11" ht="13.2">
      <c r="A932" s="131"/>
      <c r="B932" s="131"/>
      <c r="C932" s="131"/>
      <c r="D932" s="131"/>
      <c r="E932" s="131"/>
      <c r="F932" s="131"/>
      <c r="G932" s="131"/>
      <c r="H932" s="131"/>
      <c r="I932" s="131"/>
      <c r="J932" s="131"/>
      <c r="K932" s="132"/>
    </row>
    <row r="933" spans="1:11" ht="13.2">
      <c r="A933" s="131"/>
      <c r="B933" s="131"/>
      <c r="C933" s="131"/>
      <c r="D933" s="131"/>
      <c r="E933" s="131"/>
      <c r="F933" s="131"/>
      <c r="G933" s="131"/>
      <c r="H933" s="131"/>
      <c r="I933" s="131"/>
      <c r="J933" s="131"/>
      <c r="K933" s="132"/>
    </row>
    <row r="934" spans="1:11" ht="13.2">
      <c r="A934" s="131"/>
      <c r="B934" s="131"/>
      <c r="C934" s="131"/>
      <c r="D934" s="131"/>
      <c r="E934" s="131"/>
      <c r="F934" s="131"/>
      <c r="G934" s="131"/>
      <c r="H934" s="131"/>
      <c r="I934" s="131"/>
      <c r="J934" s="131"/>
      <c r="K934" s="132"/>
    </row>
    <row r="935" spans="1:11" ht="13.2">
      <c r="A935" s="131"/>
      <c r="B935" s="131"/>
      <c r="C935" s="131"/>
      <c r="D935" s="131"/>
      <c r="E935" s="131"/>
      <c r="F935" s="131"/>
      <c r="G935" s="131"/>
      <c r="H935" s="131"/>
      <c r="I935" s="131"/>
      <c r="J935" s="131"/>
      <c r="K935" s="132"/>
    </row>
    <row r="936" spans="1:11" ht="13.2">
      <c r="A936" s="131"/>
      <c r="B936" s="131"/>
      <c r="C936" s="131"/>
      <c r="D936" s="131"/>
      <c r="E936" s="131"/>
      <c r="F936" s="131"/>
      <c r="G936" s="131"/>
      <c r="H936" s="131"/>
      <c r="I936" s="131"/>
      <c r="J936" s="131"/>
      <c r="K936" s="132"/>
    </row>
    <row r="937" spans="1:11" ht="13.2">
      <c r="A937" s="131"/>
      <c r="B937" s="131"/>
      <c r="C937" s="131"/>
      <c r="D937" s="131"/>
      <c r="E937" s="131"/>
      <c r="F937" s="131"/>
      <c r="G937" s="131"/>
      <c r="H937" s="131"/>
      <c r="I937" s="131"/>
      <c r="J937" s="131"/>
      <c r="K937" s="132"/>
    </row>
    <row r="938" spans="1:11" ht="13.2">
      <c r="A938" s="131"/>
      <c r="B938" s="131"/>
      <c r="C938" s="131"/>
      <c r="D938" s="131"/>
      <c r="E938" s="131"/>
      <c r="F938" s="131"/>
      <c r="G938" s="131"/>
      <c r="H938" s="131"/>
      <c r="I938" s="131"/>
      <c r="J938" s="131"/>
      <c r="K938" s="132"/>
    </row>
    <row r="939" spans="1:11" ht="13.2">
      <c r="A939" s="131"/>
      <c r="B939" s="131"/>
      <c r="C939" s="131"/>
      <c r="D939" s="131"/>
      <c r="E939" s="131"/>
      <c r="F939" s="131"/>
      <c r="G939" s="131"/>
      <c r="H939" s="131"/>
      <c r="I939" s="131"/>
      <c r="J939" s="131"/>
      <c r="K939" s="132"/>
    </row>
    <row r="940" spans="1:11" ht="13.2">
      <c r="A940" s="131"/>
      <c r="B940" s="131"/>
      <c r="C940" s="131"/>
      <c r="D940" s="131"/>
      <c r="E940" s="131"/>
      <c r="F940" s="131"/>
      <c r="G940" s="131"/>
      <c r="H940" s="131"/>
      <c r="I940" s="131"/>
      <c r="J940" s="131"/>
      <c r="K940" s="132"/>
    </row>
    <row r="941" spans="1:11" ht="13.2">
      <c r="A941" s="131"/>
      <c r="B941" s="131"/>
      <c r="C941" s="131"/>
      <c r="D941" s="131"/>
      <c r="E941" s="131"/>
      <c r="F941" s="131"/>
      <c r="G941" s="131"/>
      <c r="H941" s="131"/>
      <c r="I941" s="131"/>
      <c r="J941" s="131"/>
      <c r="K941" s="132"/>
    </row>
    <row r="942" spans="1:11" ht="13.2">
      <c r="A942" s="131"/>
      <c r="B942" s="131"/>
      <c r="C942" s="131"/>
      <c r="D942" s="131"/>
      <c r="E942" s="131"/>
      <c r="F942" s="131"/>
      <c r="G942" s="131"/>
      <c r="H942" s="131"/>
      <c r="I942" s="131"/>
      <c r="J942" s="131"/>
      <c r="K942" s="132"/>
    </row>
    <row r="943" spans="1:11" ht="13.2">
      <c r="A943" s="131"/>
      <c r="B943" s="131"/>
      <c r="C943" s="131"/>
      <c r="D943" s="131"/>
      <c r="E943" s="131"/>
      <c r="F943" s="131"/>
      <c r="G943" s="131"/>
      <c r="H943" s="131"/>
      <c r="I943" s="131"/>
      <c r="J943" s="131"/>
      <c r="K943" s="132"/>
    </row>
    <row r="944" spans="1:11" ht="13.2">
      <c r="A944" s="131"/>
      <c r="B944" s="131"/>
      <c r="C944" s="131"/>
      <c r="D944" s="131"/>
      <c r="E944" s="131"/>
      <c r="F944" s="131"/>
      <c r="G944" s="131"/>
      <c r="H944" s="131"/>
      <c r="I944" s="131"/>
      <c r="J944" s="131"/>
      <c r="K944" s="132"/>
    </row>
    <row r="945" spans="1:11" ht="13.2">
      <c r="A945" s="131"/>
      <c r="B945" s="131"/>
      <c r="C945" s="131"/>
      <c r="D945" s="131"/>
      <c r="E945" s="131"/>
      <c r="F945" s="131"/>
      <c r="G945" s="131"/>
      <c r="H945" s="131"/>
      <c r="I945" s="131"/>
      <c r="J945" s="131"/>
      <c r="K945" s="132"/>
    </row>
    <row r="946" spans="1:11" ht="13.2">
      <c r="A946" s="131"/>
      <c r="B946" s="131"/>
      <c r="C946" s="131"/>
      <c r="D946" s="131"/>
      <c r="E946" s="131"/>
      <c r="F946" s="131"/>
      <c r="G946" s="131"/>
      <c r="H946" s="131"/>
      <c r="I946" s="131"/>
      <c r="J946" s="131"/>
      <c r="K946" s="132"/>
    </row>
    <row r="947" spans="1:11" ht="13.2">
      <c r="A947" s="131"/>
      <c r="B947" s="131"/>
      <c r="C947" s="131"/>
      <c r="D947" s="131"/>
      <c r="E947" s="131"/>
      <c r="F947" s="131"/>
      <c r="G947" s="131"/>
      <c r="H947" s="131"/>
      <c r="I947" s="131"/>
      <c r="J947" s="131"/>
      <c r="K947" s="132"/>
    </row>
    <row r="948" spans="1:11" ht="13.2">
      <c r="A948" s="131"/>
      <c r="B948" s="131"/>
      <c r="C948" s="131"/>
      <c r="D948" s="131"/>
      <c r="E948" s="131"/>
      <c r="F948" s="131"/>
      <c r="G948" s="131"/>
      <c r="H948" s="131"/>
      <c r="I948" s="131"/>
      <c r="J948" s="131"/>
      <c r="K948" s="132"/>
    </row>
    <row r="949" spans="1:11" ht="13.2">
      <c r="A949" s="131"/>
      <c r="B949" s="131"/>
      <c r="C949" s="131"/>
      <c r="D949" s="131"/>
      <c r="E949" s="131"/>
      <c r="F949" s="131"/>
      <c r="G949" s="131"/>
      <c r="H949" s="131"/>
      <c r="I949" s="131"/>
      <c r="J949" s="131"/>
      <c r="K949" s="132"/>
    </row>
    <row r="950" spans="1:11" ht="13.2">
      <c r="A950" s="131"/>
      <c r="B950" s="131"/>
      <c r="C950" s="131"/>
      <c r="D950" s="131"/>
      <c r="E950" s="131"/>
      <c r="F950" s="131"/>
      <c r="G950" s="131"/>
      <c r="H950" s="131"/>
      <c r="I950" s="131"/>
      <c r="J950" s="131"/>
      <c r="K950" s="132"/>
    </row>
    <row r="951" spans="1:11" ht="13.2">
      <c r="A951" s="131"/>
      <c r="B951" s="131"/>
      <c r="C951" s="131"/>
      <c r="D951" s="131"/>
      <c r="E951" s="131"/>
      <c r="F951" s="131"/>
      <c r="G951" s="131"/>
      <c r="H951" s="131"/>
      <c r="I951" s="131"/>
      <c r="J951" s="131"/>
      <c r="K951" s="132"/>
    </row>
    <row r="952" spans="1:11" ht="13.2">
      <c r="A952" s="131"/>
      <c r="B952" s="131"/>
      <c r="C952" s="131"/>
      <c r="D952" s="131"/>
      <c r="E952" s="131"/>
      <c r="F952" s="131"/>
      <c r="G952" s="131"/>
      <c r="H952" s="131"/>
      <c r="I952" s="131"/>
      <c r="J952" s="131"/>
      <c r="K952" s="132"/>
    </row>
    <row r="953" spans="1:11" ht="13.2">
      <c r="A953" s="131"/>
      <c r="B953" s="131"/>
      <c r="C953" s="131"/>
      <c r="D953" s="131"/>
      <c r="E953" s="131"/>
      <c r="F953" s="131"/>
      <c r="G953" s="131"/>
      <c r="H953" s="131"/>
      <c r="I953" s="131"/>
      <c r="J953" s="131"/>
      <c r="K953" s="132"/>
    </row>
    <row r="954" spans="1:11" ht="13.2">
      <c r="A954" s="131"/>
      <c r="B954" s="131"/>
      <c r="C954" s="131"/>
      <c r="D954" s="131"/>
      <c r="E954" s="131"/>
      <c r="F954" s="131"/>
      <c r="G954" s="131"/>
      <c r="H954" s="131"/>
      <c r="I954" s="131"/>
      <c r="J954" s="131"/>
      <c r="K954" s="132"/>
    </row>
    <row r="955" spans="1:11" ht="13.2">
      <c r="A955" s="131"/>
      <c r="B955" s="131"/>
      <c r="C955" s="131"/>
      <c r="D955" s="131"/>
      <c r="E955" s="131"/>
      <c r="F955" s="131"/>
      <c r="G955" s="131"/>
      <c r="H955" s="131"/>
      <c r="I955" s="131"/>
      <c r="J955" s="131"/>
      <c r="K955" s="132"/>
    </row>
    <row r="956" spans="1:11" ht="13.2">
      <c r="A956" s="131"/>
      <c r="B956" s="131"/>
      <c r="C956" s="131"/>
      <c r="D956" s="131"/>
      <c r="E956" s="131"/>
      <c r="F956" s="131"/>
      <c r="G956" s="131"/>
      <c r="H956" s="131"/>
      <c r="I956" s="131"/>
      <c r="J956" s="131"/>
      <c r="K956" s="132"/>
    </row>
    <row r="957" spans="1:11" ht="13.2">
      <c r="A957" s="131"/>
      <c r="B957" s="131"/>
      <c r="C957" s="131"/>
      <c r="D957" s="131"/>
      <c r="E957" s="131"/>
      <c r="F957" s="131"/>
      <c r="G957" s="131"/>
      <c r="H957" s="131"/>
      <c r="I957" s="131"/>
      <c r="J957" s="131"/>
      <c r="K957" s="132"/>
    </row>
    <row r="958" spans="1:11" ht="13.2">
      <c r="A958" s="131"/>
      <c r="B958" s="131"/>
      <c r="C958" s="131"/>
      <c r="D958" s="131"/>
      <c r="E958" s="131"/>
      <c r="F958" s="131"/>
      <c r="G958" s="131"/>
      <c r="H958" s="131"/>
      <c r="I958" s="131"/>
      <c r="J958" s="131"/>
      <c r="K958" s="132"/>
    </row>
    <row r="959" spans="1:11" ht="13.2">
      <c r="A959" s="131"/>
      <c r="B959" s="131"/>
      <c r="C959" s="131"/>
      <c r="D959" s="131"/>
      <c r="E959" s="131"/>
      <c r="F959" s="131"/>
      <c r="G959" s="131"/>
      <c r="H959" s="131"/>
      <c r="I959" s="131"/>
      <c r="J959" s="131"/>
      <c r="K959" s="132"/>
    </row>
    <row r="960" spans="1:11" ht="13.2">
      <c r="A960" s="131"/>
      <c r="B960" s="131"/>
      <c r="C960" s="131"/>
      <c r="D960" s="131"/>
      <c r="E960" s="131"/>
      <c r="F960" s="131"/>
      <c r="G960" s="131"/>
      <c r="H960" s="131"/>
      <c r="I960" s="131"/>
      <c r="J960" s="131"/>
      <c r="K960" s="132"/>
    </row>
    <row r="961" spans="1:11" ht="13.2">
      <c r="A961" s="131"/>
      <c r="B961" s="131"/>
      <c r="C961" s="131"/>
      <c r="D961" s="131"/>
      <c r="E961" s="131"/>
      <c r="F961" s="131"/>
      <c r="G961" s="131"/>
      <c r="H961" s="131"/>
      <c r="I961" s="131"/>
      <c r="J961" s="131"/>
      <c r="K961" s="132"/>
    </row>
    <row r="962" spans="1:11" ht="13.2">
      <c r="A962" s="131"/>
      <c r="B962" s="131"/>
      <c r="C962" s="131"/>
      <c r="D962" s="131"/>
      <c r="E962" s="131"/>
      <c r="F962" s="131"/>
      <c r="G962" s="131"/>
      <c r="H962" s="131"/>
      <c r="I962" s="131"/>
      <c r="J962" s="131"/>
      <c r="K962" s="132"/>
    </row>
    <row r="963" spans="1:11" ht="13.2">
      <c r="A963" s="131"/>
      <c r="B963" s="131"/>
      <c r="C963" s="131"/>
      <c r="D963" s="131"/>
      <c r="E963" s="131"/>
      <c r="F963" s="131"/>
      <c r="G963" s="131"/>
      <c r="H963" s="131"/>
      <c r="I963" s="131"/>
      <c r="J963" s="131"/>
      <c r="K963" s="132"/>
    </row>
    <row r="964" spans="1:11" ht="13.2">
      <c r="A964" s="131"/>
      <c r="B964" s="131"/>
      <c r="C964" s="131"/>
      <c r="D964" s="131"/>
      <c r="E964" s="131"/>
      <c r="F964" s="131"/>
      <c r="G964" s="131"/>
      <c r="H964" s="131"/>
      <c r="I964" s="131"/>
      <c r="J964" s="131"/>
      <c r="K964" s="132"/>
    </row>
    <row r="965" spans="1:11" ht="13.2">
      <c r="A965" s="131"/>
      <c r="B965" s="131"/>
      <c r="C965" s="131"/>
      <c r="D965" s="131"/>
      <c r="E965" s="131"/>
      <c r="F965" s="131"/>
      <c r="G965" s="131"/>
      <c r="H965" s="131"/>
      <c r="I965" s="131"/>
      <c r="J965" s="131"/>
      <c r="K965" s="132"/>
    </row>
    <row r="966" spans="1:11" ht="13.2">
      <c r="A966" s="131"/>
      <c r="B966" s="131"/>
      <c r="C966" s="131"/>
      <c r="D966" s="131"/>
      <c r="E966" s="131"/>
      <c r="F966" s="131"/>
      <c r="G966" s="131"/>
      <c r="H966" s="131"/>
      <c r="I966" s="131"/>
      <c r="J966" s="131"/>
      <c r="K966" s="132"/>
    </row>
    <row r="967" spans="1:11" ht="13.2">
      <c r="A967" s="131"/>
      <c r="B967" s="131"/>
      <c r="C967" s="131"/>
      <c r="D967" s="131"/>
      <c r="E967" s="131"/>
      <c r="F967" s="131"/>
      <c r="G967" s="131"/>
      <c r="H967" s="131"/>
      <c r="I967" s="131"/>
      <c r="J967" s="131"/>
      <c r="K967" s="132"/>
    </row>
    <row r="968" spans="1:11" ht="13.2">
      <c r="A968" s="131"/>
      <c r="B968" s="131"/>
      <c r="C968" s="131"/>
      <c r="D968" s="131"/>
      <c r="E968" s="131"/>
      <c r="F968" s="131"/>
      <c r="G968" s="131"/>
      <c r="H968" s="131"/>
      <c r="I968" s="131"/>
      <c r="J968" s="131"/>
      <c r="K968" s="132"/>
    </row>
    <row r="969" spans="1:11" ht="13.2">
      <c r="A969" s="131"/>
      <c r="B969" s="131"/>
      <c r="C969" s="131"/>
      <c r="D969" s="131"/>
      <c r="E969" s="131"/>
      <c r="F969" s="131"/>
      <c r="G969" s="131"/>
      <c r="H969" s="131"/>
      <c r="I969" s="131"/>
      <c r="J969" s="131"/>
      <c r="K969" s="132"/>
    </row>
    <row r="970" spans="1:11" ht="13.2">
      <c r="A970" s="131"/>
      <c r="B970" s="131"/>
      <c r="C970" s="131"/>
      <c r="D970" s="131"/>
      <c r="E970" s="131"/>
      <c r="F970" s="131"/>
      <c r="G970" s="131"/>
      <c r="H970" s="131"/>
      <c r="I970" s="131"/>
      <c r="J970" s="131"/>
      <c r="K970" s="132"/>
    </row>
    <row r="971" spans="1:11" ht="13.2">
      <c r="A971" s="131"/>
      <c r="B971" s="131"/>
      <c r="C971" s="131"/>
      <c r="D971" s="131"/>
      <c r="E971" s="131"/>
      <c r="F971" s="131"/>
      <c r="G971" s="131"/>
      <c r="H971" s="131"/>
      <c r="I971" s="131"/>
      <c r="J971" s="131"/>
      <c r="K971" s="132"/>
    </row>
    <row r="972" spans="1:11" ht="13.2">
      <c r="A972" s="131"/>
      <c r="B972" s="131"/>
      <c r="C972" s="131"/>
      <c r="D972" s="131"/>
      <c r="E972" s="131"/>
      <c r="F972" s="131"/>
      <c r="G972" s="131"/>
      <c r="H972" s="131"/>
      <c r="I972" s="131"/>
      <c r="J972" s="131"/>
      <c r="K972" s="132"/>
    </row>
    <row r="973" spans="1:11" ht="13.2">
      <c r="A973" s="131"/>
      <c r="B973" s="131"/>
      <c r="C973" s="131"/>
      <c r="D973" s="131"/>
      <c r="E973" s="131"/>
      <c r="F973" s="131"/>
      <c r="G973" s="131"/>
      <c r="H973" s="131"/>
      <c r="I973" s="131"/>
      <c r="J973" s="131"/>
      <c r="K973" s="132"/>
    </row>
    <row r="974" spans="1:11" ht="13.2">
      <c r="A974" s="131"/>
      <c r="B974" s="131"/>
      <c r="C974" s="131"/>
      <c r="D974" s="131"/>
      <c r="E974" s="131"/>
      <c r="F974" s="131"/>
      <c r="G974" s="131"/>
      <c r="H974" s="131"/>
      <c r="I974" s="131"/>
      <c r="J974" s="131"/>
      <c r="K974" s="132"/>
    </row>
    <row r="975" spans="1:11" ht="13.2">
      <c r="A975" s="131"/>
      <c r="B975" s="131"/>
      <c r="C975" s="131"/>
      <c r="D975" s="131"/>
      <c r="E975" s="131"/>
      <c r="F975" s="131"/>
      <c r="G975" s="131"/>
      <c r="H975" s="131"/>
      <c r="I975" s="131"/>
      <c r="J975" s="131"/>
      <c r="K975" s="132"/>
    </row>
    <row r="976" spans="1:11" ht="13.2">
      <c r="A976" s="131"/>
      <c r="B976" s="131"/>
      <c r="C976" s="131"/>
      <c r="D976" s="131"/>
      <c r="E976" s="131"/>
      <c r="F976" s="131"/>
      <c r="G976" s="131"/>
      <c r="H976" s="131"/>
      <c r="I976" s="131"/>
      <c r="J976" s="131"/>
      <c r="K976" s="132"/>
    </row>
    <row r="977" spans="1:11" ht="13.2">
      <c r="A977" s="131"/>
      <c r="B977" s="131"/>
      <c r="C977" s="131"/>
      <c r="D977" s="131"/>
      <c r="E977" s="131"/>
      <c r="F977" s="131"/>
      <c r="G977" s="131"/>
      <c r="H977" s="131"/>
      <c r="I977" s="131"/>
      <c r="J977" s="131"/>
      <c r="K977" s="132"/>
    </row>
    <row r="978" spans="1:11" ht="13.2">
      <c r="A978" s="131"/>
      <c r="B978" s="131"/>
      <c r="C978" s="131"/>
      <c r="D978" s="131"/>
      <c r="E978" s="131"/>
      <c r="F978" s="131"/>
      <c r="G978" s="131"/>
      <c r="H978" s="131"/>
      <c r="I978" s="131"/>
      <c r="J978" s="131"/>
      <c r="K978" s="132"/>
    </row>
    <row r="979" spans="1:11" ht="13.2">
      <c r="A979" s="131"/>
      <c r="B979" s="131"/>
      <c r="C979" s="131"/>
      <c r="D979" s="131"/>
      <c r="E979" s="131"/>
      <c r="F979" s="131"/>
      <c r="G979" s="131"/>
      <c r="H979" s="131"/>
      <c r="I979" s="131"/>
      <c r="J979" s="131"/>
      <c r="K979" s="132"/>
    </row>
    <row r="980" spans="1:11" ht="13.2">
      <c r="A980" s="131"/>
      <c r="B980" s="131"/>
      <c r="C980" s="131"/>
      <c r="D980" s="131"/>
      <c r="E980" s="131"/>
      <c r="F980" s="131"/>
      <c r="G980" s="131"/>
      <c r="H980" s="131"/>
      <c r="I980" s="131"/>
      <c r="J980" s="131"/>
      <c r="K980" s="132"/>
    </row>
    <row r="981" spans="1:11" ht="13.2">
      <c r="A981" s="131"/>
      <c r="B981" s="131"/>
      <c r="C981" s="131"/>
      <c r="D981" s="131"/>
      <c r="E981" s="131"/>
      <c r="F981" s="131"/>
      <c r="G981" s="131"/>
      <c r="H981" s="131"/>
      <c r="I981" s="131"/>
      <c r="J981" s="131"/>
      <c r="K981" s="132"/>
    </row>
    <row r="982" spans="1:11" ht="13.2">
      <c r="A982" s="131"/>
      <c r="B982" s="131"/>
      <c r="C982" s="131"/>
      <c r="D982" s="131"/>
      <c r="E982" s="131"/>
      <c r="F982" s="131"/>
      <c r="G982" s="131"/>
      <c r="H982" s="131"/>
      <c r="I982" s="131"/>
      <c r="J982" s="131"/>
      <c r="K982" s="132"/>
    </row>
    <row r="983" spans="1:11" ht="13.2">
      <c r="A983" s="131"/>
      <c r="B983" s="131"/>
      <c r="C983" s="131"/>
      <c r="D983" s="131"/>
      <c r="E983" s="131"/>
      <c r="F983" s="131"/>
      <c r="G983" s="131"/>
      <c r="H983" s="131"/>
      <c r="I983" s="131"/>
      <c r="J983" s="131"/>
      <c r="K983" s="132"/>
    </row>
    <row r="984" spans="1:11" ht="13.2">
      <c r="A984" s="131"/>
      <c r="B984" s="131"/>
      <c r="C984" s="131"/>
      <c r="D984" s="131"/>
      <c r="E984" s="131"/>
      <c r="F984" s="131"/>
      <c r="G984" s="131"/>
      <c r="H984" s="131"/>
      <c r="I984" s="131"/>
      <c r="J984" s="131"/>
      <c r="K984" s="132"/>
    </row>
    <row r="985" spans="1:11" ht="13.2">
      <c r="A985" s="131"/>
      <c r="B985" s="131"/>
      <c r="C985" s="131"/>
      <c r="D985" s="131"/>
      <c r="E985" s="131"/>
      <c r="F985" s="131"/>
      <c r="G985" s="131"/>
      <c r="H985" s="131"/>
      <c r="I985" s="131"/>
      <c r="J985" s="131"/>
      <c r="K985" s="132"/>
    </row>
    <row r="986" spans="1:11" ht="13.2">
      <c r="A986" s="131"/>
      <c r="B986" s="131"/>
      <c r="C986" s="131"/>
      <c r="D986" s="131"/>
      <c r="E986" s="131"/>
      <c r="F986" s="131"/>
      <c r="G986" s="131"/>
      <c r="H986" s="131"/>
      <c r="I986" s="131"/>
      <c r="J986" s="131"/>
      <c r="K986" s="132"/>
    </row>
    <row r="987" spans="1:11" ht="13.2">
      <c r="A987" s="131"/>
      <c r="B987" s="131"/>
      <c r="C987" s="131"/>
      <c r="D987" s="131"/>
      <c r="E987" s="131"/>
      <c r="F987" s="131"/>
      <c r="G987" s="131"/>
      <c r="H987" s="131"/>
      <c r="I987" s="131"/>
      <c r="J987" s="131"/>
      <c r="K987" s="132"/>
    </row>
    <row r="988" spans="1:11" ht="13.2">
      <c r="A988" s="131"/>
      <c r="B988" s="131"/>
      <c r="C988" s="131"/>
      <c r="D988" s="131"/>
      <c r="E988" s="131"/>
      <c r="F988" s="131"/>
      <c r="G988" s="131"/>
      <c r="H988" s="131"/>
      <c r="I988" s="131"/>
      <c r="J988" s="131"/>
      <c r="K988" s="132"/>
    </row>
    <row r="989" spans="1:11" ht="13.2">
      <c r="A989" s="131"/>
      <c r="B989" s="131"/>
      <c r="C989" s="131"/>
      <c r="D989" s="131"/>
      <c r="E989" s="131"/>
      <c r="F989" s="131"/>
      <c r="G989" s="131"/>
      <c r="H989" s="131"/>
      <c r="I989" s="131"/>
      <c r="J989" s="131"/>
      <c r="K989" s="132"/>
    </row>
    <row r="990" spans="1:11" ht="13.2">
      <c r="A990" s="131"/>
      <c r="B990" s="131"/>
      <c r="C990" s="131"/>
      <c r="D990" s="131"/>
      <c r="E990" s="131"/>
      <c r="F990" s="131"/>
      <c r="G990" s="131"/>
      <c r="H990" s="131"/>
      <c r="I990" s="131"/>
      <c r="J990" s="131"/>
      <c r="K990" s="132"/>
    </row>
    <row r="991" spans="1:11" ht="13.2">
      <c r="A991" s="131"/>
      <c r="B991" s="131"/>
      <c r="C991" s="131"/>
      <c r="D991" s="131"/>
      <c r="E991" s="131"/>
      <c r="F991" s="131"/>
      <c r="G991" s="131"/>
      <c r="H991" s="131"/>
      <c r="I991" s="131"/>
      <c r="J991" s="131"/>
      <c r="K991" s="132"/>
    </row>
    <row r="992" spans="1:11" ht="13.2">
      <c r="A992" s="131"/>
      <c r="B992" s="131"/>
      <c r="C992" s="131"/>
      <c r="D992" s="131"/>
      <c r="E992" s="131"/>
      <c r="F992" s="131"/>
      <c r="G992" s="131"/>
      <c r="H992" s="131"/>
      <c r="I992" s="131"/>
      <c r="J992" s="131"/>
      <c r="K992" s="132"/>
    </row>
    <row r="993" spans="1:11" ht="13.2">
      <c r="A993" s="131"/>
      <c r="B993" s="131"/>
      <c r="C993" s="131"/>
      <c r="D993" s="131"/>
      <c r="E993" s="131"/>
      <c r="F993" s="131"/>
      <c r="G993" s="131"/>
      <c r="H993" s="131"/>
      <c r="I993" s="131"/>
      <c r="J993" s="131"/>
      <c r="K993" s="132"/>
    </row>
    <row r="994" spans="1:11" ht="13.2">
      <c r="A994" s="131"/>
      <c r="B994" s="131"/>
      <c r="C994" s="131"/>
      <c r="D994" s="131"/>
      <c r="E994" s="131"/>
      <c r="F994" s="131"/>
      <c r="G994" s="131"/>
      <c r="H994" s="131"/>
      <c r="I994" s="131"/>
      <c r="J994" s="131"/>
      <c r="K994" s="132"/>
    </row>
    <row r="995" spans="1:11" ht="13.2">
      <c r="A995" s="131"/>
      <c r="B995" s="131"/>
      <c r="C995" s="131"/>
      <c r="D995" s="131"/>
      <c r="E995" s="131"/>
      <c r="F995" s="131"/>
      <c r="G995" s="131"/>
      <c r="H995" s="131"/>
      <c r="I995" s="131"/>
      <c r="J995" s="131"/>
      <c r="K995" s="132"/>
    </row>
    <row r="996" spans="1:11" ht="13.2">
      <c r="A996" s="131"/>
      <c r="B996" s="131"/>
      <c r="C996" s="131"/>
      <c r="D996" s="131"/>
      <c r="E996" s="131"/>
      <c r="F996" s="131"/>
      <c r="G996" s="131"/>
      <c r="H996" s="131"/>
      <c r="I996" s="131"/>
      <c r="J996" s="131"/>
      <c r="K996" s="132"/>
    </row>
    <row r="997" spans="1:11" ht="13.2">
      <c r="A997" s="131"/>
      <c r="B997" s="131"/>
      <c r="C997" s="131"/>
      <c r="D997" s="131"/>
      <c r="E997" s="131"/>
      <c r="F997" s="131"/>
      <c r="G997" s="131"/>
      <c r="H997" s="131"/>
      <c r="I997" s="131"/>
      <c r="J997" s="131"/>
      <c r="K997" s="132"/>
    </row>
    <row r="998" spans="1:11" ht="13.2">
      <c r="A998" s="131"/>
      <c r="B998" s="131"/>
      <c r="C998" s="131"/>
      <c r="D998" s="131"/>
      <c r="E998" s="131"/>
      <c r="F998" s="131"/>
      <c r="G998" s="131"/>
      <c r="H998" s="131"/>
      <c r="I998" s="131"/>
      <c r="J998" s="131"/>
      <c r="K998" s="132"/>
    </row>
    <row r="999" spans="1:11" ht="13.2">
      <c r="A999" s="131"/>
      <c r="B999" s="131"/>
      <c r="C999" s="131"/>
      <c r="D999" s="131"/>
      <c r="E999" s="131"/>
      <c r="F999" s="131"/>
      <c r="G999" s="131"/>
      <c r="H999" s="131"/>
      <c r="I999" s="131"/>
      <c r="J999" s="131"/>
      <c r="K999" s="132"/>
    </row>
    <row r="1000" spans="1:11" ht="13.2">
      <c r="A1000" s="131"/>
      <c r="B1000" s="131"/>
      <c r="C1000" s="131"/>
      <c r="D1000" s="131"/>
      <c r="E1000" s="131"/>
      <c r="F1000" s="131"/>
      <c r="G1000" s="131"/>
      <c r="H1000" s="131"/>
      <c r="I1000" s="131"/>
      <c r="J1000" s="131"/>
      <c r="K1000" s="132"/>
    </row>
    <row r="1001" spans="1:11" ht="13.2">
      <c r="A1001" s="131"/>
      <c r="B1001" s="131"/>
      <c r="C1001" s="131"/>
      <c r="D1001" s="131"/>
      <c r="E1001" s="131"/>
      <c r="F1001" s="131"/>
      <c r="G1001" s="131"/>
      <c r="H1001" s="131"/>
      <c r="I1001" s="131"/>
      <c r="J1001" s="131"/>
      <c r="K1001" s="132"/>
    </row>
  </sheetData>
  <mergeCells count="48">
    <mergeCell ref="K107:K111"/>
    <mergeCell ref="K112:K116"/>
    <mergeCell ref="K117:K121"/>
    <mergeCell ref="K57:K61"/>
    <mergeCell ref="K62:K66"/>
    <mergeCell ref="K67:K71"/>
    <mergeCell ref="K72:K76"/>
    <mergeCell ref="K77:K81"/>
    <mergeCell ref="K82:K86"/>
    <mergeCell ref="K87:K91"/>
    <mergeCell ref="E107:E111"/>
    <mergeCell ref="E112:E116"/>
    <mergeCell ref="E117:E121"/>
    <mergeCell ref="E52:E56"/>
    <mergeCell ref="E57:E61"/>
    <mergeCell ref="E62:E66"/>
    <mergeCell ref="E67:E71"/>
    <mergeCell ref="E72:E76"/>
    <mergeCell ref="E77:E81"/>
    <mergeCell ref="E82:E86"/>
    <mergeCell ref="K52:K56"/>
    <mergeCell ref="E87:E91"/>
    <mergeCell ref="E92:E96"/>
    <mergeCell ref="E97:E101"/>
    <mergeCell ref="E102:E106"/>
    <mergeCell ref="K92:K96"/>
    <mergeCell ref="K97:K101"/>
    <mergeCell ref="K102:K106"/>
    <mergeCell ref="E37:E41"/>
    <mergeCell ref="E42:E46"/>
    <mergeCell ref="E47:E51"/>
    <mergeCell ref="K22:K26"/>
    <mergeCell ref="K27:K31"/>
    <mergeCell ref="K32:K36"/>
    <mergeCell ref="K37:K41"/>
    <mergeCell ref="K42:K46"/>
    <mergeCell ref="K47:K51"/>
    <mergeCell ref="K17:K21"/>
    <mergeCell ref="E17:E21"/>
    <mergeCell ref="E22:E26"/>
    <mergeCell ref="E27:E31"/>
    <mergeCell ref="E32:E36"/>
    <mergeCell ref="E2:E6"/>
    <mergeCell ref="K2:K6"/>
    <mergeCell ref="E7:E11"/>
    <mergeCell ref="K7:K11"/>
    <mergeCell ref="E12:E16"/>
    <mergeCell ref="K12:K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Z1000"/>
  <sheetViews>
    <sheetView workbookViewId="0"/>
  </sheetViews>
  <sheetFormatPr defaultColWidth="14.44140625" defaultRowHeight="15.75" customHeight="1"/>
  <cols>
    <col min="1" max="1" width="9.5546875" customWidth="1"/>
    <col min="2" max="2" width="19.44140625" customWidth="1"/>
    <col min="3" max="3" width="54.33203125" customWidth="1"/>
    <col min="4" max="4" width="30.109375" customWidth="1"/>
    <col min="6" max="6" width="18.33203125" customWidth="1"/>
  </cols>
  <sheetData>
    <row r="1" spans="1:26" ht="13.2">
      <c r="A1" s="82" t="s">
        <v>479</v>
      </c>
      <c r="B1" s="82" t="s">
        <v>10</v>
      </c>
      <c r="C1" s="82" t="s">
        <v>480</v>
      </c>
      <c r="D1" s="82" t="s">
        <v>481</v>
      </c>
      <c r="E1" s="83"/>
      <c r="F1" s="83"/>
      <c r="G1" s="83"/>
      <c r="H1" s="83"/>
      <c r="I1" s="83"/>
      <c r="J1" s="83"/>
      <c r="K1" s="83"/>
      <c r="L1" s="83"/>
      <c r="M1" s="83"/>
      <c r="N1" s="83"/>
      <c r="O1" s="83"/>
      <c r="P1" s="83"/>
      <c r="Q1" s="83"/>
      <c r="R1" s="83"/>
      <c r="S1" s="83"/>
      <c r="T1" s="83"/>
      <c r="U1" s="83"/>
      <c r="V1" s="83"/>
      <c r="W1" s="83"/>
      <c r="X1" s="83"/>
      <c r="Y1" s="83"/>
      <c r="Z1" s="83"/>
    </row>
    <row r="2" spans="1:26" ht="13.2" hidden="1">
      <c r="A2" s="84">
        <v>1</v>
      </c>
      <c r="B2" s="85" t="str">
        <f>'Nhóm và đề tài'!B8</f>
        <v>Warriors</v>
      </c>
      <c r="C2" s="86" t="str">
        <f>'Nhóm và đề tài'!I8</f>
        <v>Phần mềm quản lí học sinh THPT</v>
      </c>
      <c r="D2" s="84" t="s">
        <v>482</v>
      </c>
    </row>
    <row r="3" spans="1:26" ht="13.2">
      <c r="A3" s="84">
        <v>2</v>
      </c>
      <c r="B3" s="85" t="str">
        <f>'Nhóm và đề tài'!B13</f>
        <v>Avengers</v>
      </c>
      <c r="C3" s="85" t="str">
        <f>'Nhóm và đề tài'!I13</f>
        <v>web bán hàng</v>
      </c>
      <c r="D3" s="84" t="s">
        <v>483</v>
      </c>
      <c r="F3" s="51"/>
    </row>
    <row r="4" spans="1:26" ht="13.2">
      <c r="A4" s="84">
        <v>3</v>
      </c>
      <c r="B4" s="85" t="str">
        <f>'Nhóm và đề tài'!B18</f>
        <v>Thinking</v>
      </c>
      <c r="C4" s="85" t="str">
        <f>'Nhóm và đề tài'!I18</f>
        <v>web bán sách</v>
      </c>
      <c r="D4" s="84" t="s">
        <v>483</v>
      </c>
      <c r="F4" s="51"/>
    </row>
    <row r="5" spans="1:26" ht="13.2">
      <c r="A5" s="84">
        <v>4</v>
      </c>
      <c r="B5" s="85" t="str">
        <f>'Nhóm và đề tài'!B23</f>
        <v>UTV2</v>
      </c>
      <c r="C5" s="85" t="str">
        <f>'Nhóm và đề tài'!I23</f>
        <v>Web bán giày</v>
      </c>
      <c r="D5" s="84" t="s">
        <v>483</v>
      </c>
      <c r="F5" s="51"/>
    </row>
    <row r="6" spans="1:26" ht="13.2" hidden="1">
      <c r="A6" s="84">
        <v>5</v>
      </c>
      <c r="B6" s="85" t="str">
        <f>'Nhóm và đề tài'!B28</f>
        <v>Simple</v>
      </c>
      <c r="C6" s="85" t="str">
        <f>'Nhóm và đề tài'!I28</f>
        <v>Web đấu giá sản phẩm</v>
      </c>
      <c r="D6" s="84" t="s">
        <v>484</v>
      </c>
      <c r="F6" s="51"/>
    </row>
    <row r="7" spans="1:26" ht="13.2" hidden="1">
      <c r="A7" s="84">
        <v>6</v>
      </c>
      <c r="B7" s="85" t="str">
        <f>'Nhóm và đề tài'!B33</f>
        <v>Connecting</v>
      </c>
      <c r="C7" s="85" t="str">
        <f>'Nhóm và đề tài'!I33</f>
        <v>Web kết nối gia sư và phụ huynh/học viên</v>
      </c>
      <c r="D7" s="84" t="s">
        <v>484</v>
      </c>
    </row>
    <row r="8" spans="1:26" ht="13.2" hidden="1">
      <c r="A8" s="84">
        <v>7</v>
      </c>
      <c r="B8" s="85" t="str">
        <f>'Nhóm và đề tài'!B38</f>
        <v>NewHope</v>
      </c>
      <c r="C8" s="85" t="str">
        <f>'Nhóm và đề tài'!I38</f>
        <v>Smart Food</v>
      </c>
      <c r="D8" s="84" t="s">
        <v>484</v>
      </c>
    </row>
    <row r="9" spans="1:26" ht="13.2">
      <c r="A9" s="84">
        <v>8</v>
      </c>
      <c r="B9" s="85" t="str">
        <f>'Nhóm và đề tài'!B43</f>
        <v>Me0Me0</v>
      </c>
      <c r="C9" s="85" t="str">
        <f>'Nhóm và đề tài'!I43</f>
        <v>Web bán sách</v>
      </c>
      <c r="D9" s="84" t="s">
        <v>483</v>
      </c>
    </row>
    <row r="10" spans="1:26" ht="13.2" hidden="1">
      <c r="A10" s="84">
        <v>9</v>
      </c>
      <c r="B10" s="85" t="str">
        <f>'Nhóm và đề tài'!B48</f>
        <v>Dream Team</v>
      </c>
      <c r="C10" s="85" t="str">
        <f>'Nhóm và đề tài'!I48</f>
        <v>Xây dựng mạng xã hội tri thức số</v>
      </c>
      <c r="D10" s="84" t="s">
        <v>485</v>
      </c>
    </row>
    <row r="11" spans="1:26" ht="13.2" hidden="1">
      <c r="A11" s="84">
        <v>10</v>
      </c>
      <c r="B11" s="85" t="str">
        <f>'Nhóm và đề tài'!B53</f>
        <v>5k</v>
      </c>
      <c r="C11" s="85" t="str">
        <f>'Nhóm và đề tài'!I53</f>
        <v>eLearning Marketplace</v>
      </c>
      <c r="D11" s="84" t="s">
        <v>482</v>
      </c>
    </row>
    <row r="12" spans="1:26" ht="13.2" hidden="1">
      <c r="A12" s="84">
        <v>11</v>
      </c>
      <c r="B12" s="85" t="str">
        <f>'Nhóm và đề tài'!B58</f>
        <v>Complex</v>
      </c>
      <c r="C12" s="85" t="str">
        <f>'Nhóm và đề tài'!I58</f>
        <v>E-commerce Website</v>
      </c>
      <c r="D12" s="84" t="s">
        <v>485</v>
      </c>
    </row>
    <row r="13" spans="1:26" ht="13.2" hidden="1">
      <c r="A13" s="84">
        <v>12</v>
      </c>
      <c r="B13" s="85" t="str">
        <f>'Nhóm và đề tài'!B63</f>
        <v>Spectre</v>
      </c>
      <c r="C13" s="85" t="str">
        <f>'Nhóm và đề tài'!I63</f>
        <v>eClassroom</v>
      </c>
      <c r="D13" s="84" t="s">
        <v>484</v>
      </c>
    </row>
    <row r="14" spans="1:26" ht="13.2" hidden="1">
      <c r="A14" s="84">
        <v>13</v>
      </c>
      <c r="B14" s="85" t="str">
        <f>'Nhóm và đề tài'!B68</f>
        <v>DCS</v>
      </c>
      <c r="C14" s="85" t="str">
        <f>'Nhóm và đề tài'!I68</f>
        <v>eLearninng Website</v>
      </c>
      <c r="D14" s="84" t="s">
        <v>484</v>
      </c>
    </row>
    <row r="15" spans="1:26" ht="13.2" hidden="1">
      <c r="A15" s="84">
        <v>14</v>
      </c>
      <c r="B15" s="85" t="str">
        <f>'Nhóm và đề tài'!B73</f>
        <v>Simple Poll</v>
      </c>
      <c r="C15" s="85" t="str">
        <f>'Nhóm và đề tài'!I73</f>
        <v>Web đọc truyện</v>
      </c>
      <c r="D15" s="84" t="s">
        <v>482</v>
      </c>
    </row>
    <row r="16" spans="1:26" ht="13.2">
      <c r="A16" s="84">
        <v>15</v>
      </c>
      <c r="B16" s="85" t="str">
        <f>'Nhóm và đề tài'!B78</f>
        <v>N15</v>
      </c>
      <c r="C16" s="85" t="str">
        <f>'Nhóm và đề tài'!I78</f>
        <v>Web-app quản lý khách sạn ABC</v>
      </c>
      <c r="D16" s="84" t="s">
        <v>483</v>
      </c>
    </row>
    <row r="17" spans="1:4" ht="13.2" hidden="1">
      <c r="A17" s="84">
        <v>16</v>
      </c>
      <c r="B17" s="85" t="str">
        <f>'Nhóm và đề tài'!B83</f>
        <v>Sunshine</v>
      </c>
      <c r="C17" s="85" t="str">
        <f>'Nhóm và đề tài'!I83</f>
        <v>Ứng dụng review sách, truyện trên thiết bị di động</v>
      </c>
      <c r="D17" s="84" t="s">
        <v>485</v>
      </c>
    </row>
    <row r="18" spans="1:4" ht="13.2">
      <c r="A18" s="84">
        <v>17</v>
      </c>
      <c r="B18" s="85" t="str">
        <f>'Nhóm và đề tài'!B88</f>
        <v>Neptune 111</v>
      </c>
      <c r="C18" s="85" t="str">
        <f>'Nhóm và đề tài'!I88</f>
        <v>Xây dựng website bán đồ uống online</v>
      </c>
      <c r="D18" s="84" t="s">
        <v>483</v>
      </c>
    </row>
    <row r="19" spans="1:4" ht="13.2" hidden="1">
      <c r="A19" s="84">
        <v>18</v>
      </c>
      <c r="B19" s="85" t="str">
        <f>'Nhóm và đề tài'!B93</f>
        <v>DevBlog</v>
      </c>
      <c r="C19" s="85" t="str">
        <f>'Nhóm và đề tài'!I93</f>
        <v>Blog-based knowledge sharing web application for tech lovers</v>
      </c>
      <c r="D19" s="84" t="s">
        <v>484</v>
      </c>
    </row>
    <row r="20" spans="1:4" ht="13.2">
      <c r="A20" s="84">
        <v>19</v>
      </c>
      <c r="B20" s="85" t="str">
        <f>'Nhóm và đề tài'!B98</f>
        <v>NoName</v>
      </c>
      <c r="C20" s="85" t="str">
        <f>'Nhóm và đề tài'!I98</f>
        <v>App quản lí khách sạn</v>
      </c>
      <c r="D20" s="84" t="s">
        <v>483</v>
      </c>
    </row>
    <row r="21" spans="1:4" ht="13.2" hidden="1">
      <c r="A21" s="84">
        <v>20</v>
      </c>
      <c r="B21" s="85" t="str">
        <f>'Nhóm và đề tài'!B103</f>
        <v>Newbies</v>
      </c>
      <c r="C21" s="85" t="str">
        <f>'Nhóm và đề tài'!I103</f>
        <v xml:space="preserve">Website tìm việc </v>
      </c>
      <c r="D21" s="84" t="s">
        <v>485</v>
      </c>
    </row>
    <row r="22" spans="1:4" ht="13.2" hidden="1">
      <c r="A22" s="84">
        <v>21</v>
      </c>
      <c r="B22" s="85" t="str">
        <f>'Nhóm và đề tài'!B108</f>
        <v>DKG</v>
      </c>
      <c r="C22" s="85" t="str">
        <f>'Nhóm và đề tài'!I108</f>
        <v>Web ngân hàng đề thi trắc nghiệm</v>
      </c>
      <c r="D22" s="84" t="s">
        <v>484</v>
      </c>
    </row>
    <row r="23" spans="1:4" ht="13.2" hidden="1">
      <c r="A23" s="84">
        <v>22</v>
      </c>
      <c r="B23" s="85">
        <f>'Nhóm và đề tài'!B113</f>
        <v>22</v>
      </c>
      <c r="C23" s="85" t="str">
        <f>'Nhóm và đề tài'!I113</f>
        <v>Web quản lý học tập của sinh viên</v>
      </c>
      <c r="D23" s="84" t="s">
        <v>482</v>
      </c>
    </row>
    <row r="24" spans="1:4" ht="13.2" hidden="1">
      <c r="A24" s="84">
        <v>23</v>
      </c>
      <c r="B24" s="85" t="str">
        <f>'Nhóm và đề tài'!B118</f>
        <v>HTVD</v>
      </c>
      <c r="C24" s="85" t="str">
        <f>'Nhóm và đề tài'!I118</f>
        <v>Web khoá học (moodle)</v>
      </c>
      <c r="D24" s="84" t="s">
        <v>484</v>
      </c>
    </row>
    <row r="25" spans="1:4" ht="13.2">
      <c r="A25" s="84">
        <v>24</v>
      </c>
      <c r="B25" s="85" t="str">
        <f>'Nhóm và đề tài'!B123</f>
        <v>No Fear</v>
      </c>
      <c r="C25" s="85" t="str">
        <f>'Nhóm và đề tài'!I123</f>
        <v>Xây dựng website kinh doanh đồ uống (Trà sữa, cafe, ...)</v>
      </c>
      <c r="D25" s="84" t="s">
        <v>483</v>
      </c>
    </row>
    <row r="26" spans="1:4" ht="13.2">
      <c r="B26" s="87"/>
    </row>
    <row r="27" spans="1:4" ht="13.2">
      <c r="B27" s="87"/>
    </row>
    <row r="28" spans="1:4" ht="13.2">
      <c r="B28" s="87"/>
    </row>
    <row r="29" spans="1:4" ht="13.2">
      <c r="B29" s="87"/>
    </row>
    <row r="30" spans="1:4" ht="13.2">
      <c r="B30" s="87"/>
    </row>
    <row r="31" spans="1:4" ht="13.2">
      <c r="B31" s="87"/>
    </row>
    <row r="32" spans="1:4" ht="13.2">
      <c r="B32" s="87"/>
    </row>
    <row r="33" spans="2:2" ht="13.2">
      <c r="B33" s="87"/>
    </row>
    <row r="34" spans="2:2" ht="13.2">
      <c r="B34" s="87"/>
    </row>
    <row r="35" spans="2:2" ht="13.2">
      <c r="B35" s="87"/>
    </row>
    <row r="36" spans="2:2" ht="13.2">
      <c r="B36" s="87"/>
    </row>
    <row r="37" spans="2:2" ht="13.2">
      <c r="B37" s="87"/>
    </row>
    <row r="38" spans="2:2" ht="13.2">
      <c r="B38" s="87"/>
    </row>
    <row r="39" spans="2:2" ht="13.2">
      <c r="B39" s="87"/>
    </row>
    <row r="40" spans="2:2" ht="13.2">
      <c r="B40" s="87"/>
    </row>
    <row r="41" spans="2:2" ht="13.2">
      <c r="B41" s="87"/>
    </row>
    <row r="42" spans="2:2" ht="13.2">
      <c r="B42" s="87"/>
    </row>
    <row r="43" spans="2:2" ht="13.2">
      <c r="B43" s="87"/>
    </row>
    <row r="44" spans="2:2" ht="13.2">
      <c r="B44" s="87"/>
    </row>
    <row r="45" spans="2:2" ht="13.2">
      <c r="B45" s="87"/>
    </row>
    <row r="46" spans="2:2" ht="13.2">
      <c r="B46" s="87"/>
    </row>
    <row r="47" spans="2:2" ht="13.2">
      <c r="B47" s="87"/>
    </row>
    <row r="48" spans="2:2" ht="13.2">
      <c r="B48" s="87"/>
    </row>
    <row r="49" spans="2:2" ht="13.2">
      <c r="B49" s="87"/>
    </row>
    <row r="50" spans="2:2" ht="13.2">
      <c r="B50" s="87"/>
    </row>
    <row r="51" spans="2:2" ht="13.2">
      <c r="B51" s="87"/>
    </row>
    <row r="52" spans="2:2" ht="13.2">
      <c r="B52" s="87"/>
    </row>
    <row r="53" spans="2:2" ht="13.2">
      <c r="B53" s="87"/>
    </row>
    <row r="54" spans="2:2" ht="13.2">
      <c r="B54" s="87"/>
    </row>
    <row r="55" spans="2:2" ht="13.2">
      <c r="B55" s="87"/>
    </row>
    <row r="56" spans="2:2" ht="13.2">
      <c r="B56" s="87"/>
    </row>
    <row r="57" spans="2:2" ht="13.2">
      <c r="B57" s="87"/>
    </row>
    <row r="58" spans="2:2" ht="13.2">
      <c r="B58" s="87"/>
    </row>
    <row r="59" spans="2:2" ht="13.2">
      <c r="B59" s="87"/>
    </row>
    <row r="60" spans="2:2" ht="13.2">
      <c r="B60" s="87"/>
    </row>
    <row r="61" spans="2:2" ht="13.2">
      <c r="B61" s="87"/>
    </row>
    <row r="62" spans="2:2" ht="13.2">
      <c r="B62" s="87"/>
    </row>
    <row r="63" spans="2:2" ht="13.2">
      <c r="B63" s="87"/>
    </row>
    <row r="64" spans="2:2" ht="13.2">
      <c r="B64" s="87"/>
    </row>
    <row r="65" spans="2:2" ht="13.2">
      <c r="B65" s="87"/>
    </row>
    <row r="66" spans="2:2" ht="13.2">
      <c r="B66" s="87"/>
    </row>
    <row r="67" spans="2:2" ht="13.2">
      <c r="B67" s="87"/>
    </row>
    <row r="68" spans="2:2" ht="13.2">
      <c r="B68" s="87"/>
    </row>
    <row r="69" spans="2:2" ht="13.2">
      <c r="B69" s="87"/>
    </row>
    <row r="70" spans="2:2" ht="13.2">
      <c r="B70" s="87"/>
    </row>
    <row r="71" spans="2:2" ht="13.2">
      <c r="B71" s="87"/>
    </row>
    <row r="72" spans="2:2" ht="13.2">
      <c r="B72" s="87"/>
    </row>
    <row r="73" spans="2:2" ht="13.2">
      <c r="B73" s="87"/>
    </row>
    <row r="74" spans="2:2" ht="13.2">
      <c r="B74" s="87"/>
    </row>
    <row r="75" spans="2:2" ht="13.2">
      <c r="B75" s="87"/>
    </row>
    <row r="76" spans="2:2" ht="13.2">
      <c r="B76" s="87"/>
    </row>
    <row r="77" spans="2:2" ht="13.2">
      <c r="B77" s="87"/>
    </row>
    <row r="78" spans="2:2" ht="13.2">
      <c r="B78" s="87"/>
    </row>
    <row r="79" spans="2:2" ht="13.2">
      <c r="B79" s="87"/>
    </row>
    <row r="80" spans="2:2" ht="13.2">
      <c r="B80" s="87"/>
    </row>
    <row r="81" spans="2:2" ht="13.2">
      <c r="B81" s="87"/>
    </row>
    <row r="82" spans="2:2" ht="13.2">
      <c r="B82" s="87"/>
    </row>
    <row r="83" spans="2:2" ht="13.2">
      <c r="B83" s="87"/>
    </row>
    <row r="84" spans="2:2" ht="13.2">
      <c r="B84" s="87"/>
    </row>
    <row r="85" spans="2:2" ht="13.2">
      <c r="B85" s="87"/>
    </row>
    <row r="86" spans="2:2" ht="13.2">
      <c r="B86" s="87"/>
    </row>
    <row r="87" spans="2:2" ht="13.2">
      <c r="B87" s="87"/>
    </row>
    <row r="88" spans="2:2" ht="13.2">
      <c r="B88" s="87"/>
    </row>
    <row r="89" spans="2:2" ht="13.2">
      <c r="B89" s="87"/>
    </row>
    <row r="90" spans="2:2" ht="13.2">
      <c r="B90" s="87"/>
    </row>
    <row r="91" spans="2:2" ht="13.2">
      <c r="B91" s="87"/>
    </row>
    <row r="92" spans="2:2" ht="13.2">
      <c r="B92" s="87"/>
    </row>
    <row r="93" spans="2:2" ht="13.2">
      <c r="B93" s="87"/>
    </row>
    <row r="94" spans="2:2" ht="13.2">
      <c r="B94" s="87"/>
    </row>
    <row r="95" spans="2:2" ht="13.2">
      <c r="B95" s="87"/>
    </row>
    <row r="96" spans="2:2" ht="13.2">
      <c r="B96" s="87"/>
    </row>
    <row r="97" spans="2:2" ht="13.2">
      <c r="B97" s="87"/>
    </row>
    <row r="98" spans="2:2" ht="13.2">
      <c r="B98" s="87"/>
    </row>
    <row r="99" spans="2:2" ht="13.2">
      <c r="B99" s="87"/>
    </row>
    <row r="100" spans="2:2" ht="13.2">
      <c r="B100" s="87"/>
    </row>
    <row r="101" spans="2:2" ht="13.2">
      <c r="B101" s="87"/>
    </row>
    <row r="102" spans="2:2" ht="13.2">
      <c r="B102" s="87"/>
    </row>
    <row r="103" spans="2:2" ht="13.2">
      <c r="B103" s="87"/>
    </row>
    <row r="104" spans="2:2" ht="13.2">
      <c r="B104" s="87"/>
    </row>
    <row r="105" spans="2:2" ht="13.2">
      <c r="B105" s="87"/>
    </row>
    <row r="106" spans="2:2" ht="13.2">
      <c r="B106" s="87"/>
    </row>
    <row r="107" spans="2:2" ht="13.2">
      <c r="B107" s="87"/>
    </row>
    <row r="108" spans="2:2" ht="13.2">
      <c r="B108" s="87"/>
    </row>
    <row r="109" spans="2:2" ht="13.2">
      <c r="B109" s="87"/>
    </row>
    <row r="110" spans="2:2" ht="13.2">
      <c r="B110" s="87"/>
    </row>
    <row r="111" spans="2:2" ht="13.2">
      <c r="B111" s="87"/>
    </row>
    <row r="112" spans="2:2" ht="13.2">
      <c r="B112" s="87"/>
    </row>
    <row r="113" spans="2:2" ht="13.2">
      <c r="B113" s="87"/>
    </row>
    <row r="114" spans="2:2" ht="13.2">
      <c r="B114" s="87"/>
    </row>
    <row r="115" spans="2:2" ht="13.2">
      <c r="B115" s="87"/>
    </row>
    <row r="116" spans="2:2" ht="13.2">
      <c r="B116" s="87"/>
    </row>
    <row r="117" spans="2:2" ht="13.2">
      <c r="B117" s="87"/>
    </row>
    <row r="118" spans="2:2" ht="13.2">
      <c r="B118" s="87"/>
    </row>
    <row r="119" spans="2:2" ht="13.2">
      <c r="B119" s="87"/>
    </row>
    <row r="120" spans="2:2" ht="13.2">
      <c r="B120" s="87"/>
    </row>
    <row r="121" spans="2:2" ht="13.2">
      <c r="B121" s="87"/>
    </row>
    <row r="122" spans="2:2" ht="13.2">
      <c r="B122" s="87"/>
    </row>
    <row r="123" spans="2:2" ht="13.2">
      <c r="B123" s="87"/>
    </row>
    <row r="124" spans="2:2" ht="13.2">
      <c r="B124" s="87"/>
    </row>
    <row r="125" spans="2:2" ht="13.2">
      <c r="B125" s="87"/>
    </row>
    <row r="126" spans="2:2" ht="13.2">
      <c r="B126" s="87"/>
    </row>
    <row r="127" spans="2:2" ht="13.2">
      <c r="B127" s="87"/>
    </row>
    <row r="128" spans="2:2" ht="13.2">
      <c r="B128" s="87"/>
    </row>
    <row r="129" spans="2:2" ht="13.2">
      <c r="B129" s="87"/>
    </row>
    <row r="130" spans="2:2" ht="13.2">
      <c r="B130" s="87"/>
    </row>
    <row r="131" spans="2:2" ht="13.2">
      <c r="B131" s="87"/>
    </row>
    <row r="132" spans="2:2" ht="13.2">
      <c r="B132" s="87"/>
    </row>
    <row r="133" spans="2:2" ht="13.2">
      <c r="B133" s="87"/>
    </row>
    <row r="134" spans="2:2" ht="13.2">
      <c r="B134" s="87"/>
    </row>
    <row r="135" spans="2:2" ht="13.2">
      <c r="B135" s="87"/>
    </row>
    <row r="136" spans="2:2" ht="13.2">
      <c r="B136" s="87"/>
    </row>
    <row r="137" spans="2:2" ht="13.2">
      <c r="B137" s="87"/>
    </row>
    <row r="138" spans="2:2" ht="13.2">
      <c r="B138" s="87"/>
    </row>
    <row r="139" spans="2:2" ht="13.2">
      <c r="B139" s="87"/>
    </row>
    <row r="140" spans="2:2" ht="13.2">
      <c r="B140" s="87"/>
    </row>
    <row r="141" spans="2:2" ht="13.2">
      <c r="B141" s="87"/>
    </row>
    <row r="142" spans="2:2" ht="13.2">
      <c r="B142" s="87"/>
    </row>
    <row r="143" spans="2:2" ht="13.2">
      <c r="B143" s="87"/>
    </row>
    <row r="144" spans="2:2" ht="13.2">
      <c r="B144" s="87"/>
    </row>
    <row r="145" spans="2:2" ht="13.2">
      <c r="B145" s="87"/>
    </row>
    <row r="146" spans="2:2" ht="13.2">
      <c r="B146" s="87"/>
    </row>
    <row r="147" spans="2:2" ht="13.2">
      <c r="B147" s="87"/>
    </row>
    <row r="148" spans="2:2" ht="13.2">
      <c r="B148" s="87"/>
    </row>
    <row r="149" spans="2:2" ht="13.2">
      <c r="B149" s="87"/>
    </row>
    <row r="150" spans="2:2" ht="13.2">
      <c r="B150" s="87"/>
    </row>
    <row r="151" spans="2:2" ht="13.2">
      <c r="B151" s="87"/>
    </row>
    <row r="152" spans="2:2" ht="13.2">
      <c r="B152" s="87"/>
    </row>
    <row r="153" spans="2:2" ht="13.2">
      <c r="B153" s="87"/>
    </row>
    <row r="154" spans="2:2" ht="13.2">
      <c r="B154" s="87"/>
    </row>
    <row r="155" spans="2:2" ht="13.2">
      <c r="B155" s="87"/>
    </row>
    <row r="156" spans="2:2" ht="13.2">
      <c r="B156" s="87"/>
    </row>
    <row r="157" spans="2:2" ht="13.2">
      <c r="B157" s="87"/>
    </row>
    <row r="158" spans="2:2" ht="13.2">
      <c r="B158" s="87"/>
    </row>
    <row r="159" spans="2:2" ht="13.2">
      <c r="B159" s="87"/>
    </row>
    <row r="160" spans="2:2" ht="13.2">
      <c r="B160" s="87"/>
    </row>
    <row r="161" spans="2:2" ht="13.2">
      <c r="B161" s="87"/>
    </row>
    <row r="162" spans="2:2" ht="13.2">
      <c r="B162" s="87"/>
    </row>
    <row r="163" spans="2:2" ht="13.2">
      <c r="B163" s="87"/>
    </row>
    <row r="164" spans="2:2" ht="13.2">
      <c r="B164" s="87"/>
    </row>
    <row r="165" spans="2:2" ht="13.2">
      <c r="B165" s="87"/>
    </row>
    <row r="166" spans="2:2" ht="13.2">
      <c r="B166" s="87"/>
    </row>
    <row r="167" spans="2:2" ht="13.2">
      <c r="B167" s="87"/>
    </row>
    <row r="168" spans="2:2" ht="13.2">
      <c r="B168" s="87"/>
    </row>
    <row r="169" spans="2:2" ht="13.2">
      <c r="B169" s="87"/>
    </row>
    <row r="170" spans="2:2" ht="13.2">
      <c r="B170" s="87"/>
    </row>
    <row r="171" spans="2:2" ht="13.2">
      <c r="B171" s="87"/>
    </row>
    <row r="172" spans="2:2" ht="13.2">
      <c r="B172" s="87"/>
    </row>
    <row r="173" spans="2:2" ht="13.2">
      <c r="B173" s="87"/>
    </row>
    <row r="174" spans="2:2" ht="13.2">
      <c r="B174" s="87"/>
    </row>
    <row r="175" spans="2:2" ht="13.2">
      <c r="B175" s="87"/>
    </row>
    <row r="176" spans="2:2" ht="13.2">
      <c r="B176" s="87"/>
    </row>
    <row r="177" spans="2:2" ht="13.2">
      <c r="B177" s="87"/>
    </row>
    <row r="178" spans="2:2" ht="13.2">
      <c r="B178" s="87"/>
    </row>
    <row r="179" spans="2:2" ht="13.2">
      <c r="B179" s="87"/>
    </row>
    <row r="180" spans="2:2" ht="13.2">
      <c r="B180" s="87"/>
    </row>
    <row r="181" spans="2:2" ht="13.2">
      <c r="B181" s="87"/>
    </row>
    <row r="182" spans="2:2" ht="13.2">
      <c r="B182" s="87"/>
    </row>
    <row r="183" spans="2:2" ht="13.2">
      <c r="B183" s="87"/>
    </row>
    <row r="184" spans="2:2" ht="13.2">
      <c r="B184" s="87"/>
    </row>
    <row r="185" spans="2:2" ht="13.2">
      <c r="B185" s="87"/>
    </row>
    <row r="186" spans="2:2" ht="13.2">
      <c r="B186" s="87"/>
    </row>
    <row r="187" spans="2:2" ht="13.2">
      <c r="B187" s="87"/>
    </row>
    <row r="188" spans="2:2" ht="13.2">
      <c r="B188" s="87"/>
    </row>
    <row r="189" spans="2:2" ht="13.2">
      <c r="B189" s="87"/>
    </row>
    <row r="190" spans="2:2" ht="13.2">
      <c r="B190" s="87"/>
    </row>
    <row r="191" spans="2:2" ht="13.2">
      <c r="B191" s="87"/>
    </row>
    <row r="192" spans="2:2" ht="13.2">
      <c r="B192" s="87"/>
    </row>
    <row r="193" spans="2:2" ht="13.2">
      <c r="B193" s="87"/>
    </row>
    <row r="194" spans="2:2" ht="13.2">
      <c r="B194" s="87"/>
    </row>
    <row r="195" spans="2:2" ht="13.2">
      <c r="B195" s="87"/>
    </row>
    <row r="196" spans="2:2" ht="13.2">
      <c r="B196" s="87"/>
    </row>
    <row r="197" spans="2:2" ht="13.2">
      <c r="B197" s="87"/>
    </row>
    <row r="198" spans="2:2" ht="13.2">
      <c r="B198" s="87"/>
    </row>
    <row r="199" spans="2:2" ht="13.2">
      <c r="B199" s="87"/>
    </row>
    <row r="200" spans="2:2" ht="13.2">
      <c r="B200" s="87"/>
    </row>
    <row r="201" spans="2:2" ht="13.2">
      <c r="B201" s="87"/>
    </row>
    <row r="202" spans="2:2" ht="13.2">
      <c r="B202" s="87"/>
    </row>
    <row r="203" spans="2:2" ht="13.2">
      <c r="B203" s="87"/>
    </row>
    <row r="204" spans="2:2" ht="13.2">
      <c r="B204" s="87"/>
    </row>
    <row r="205" spans="2:2" ht="13.2">
      <c r="B205" s="87"/>
    </row>
    <row r="206" spans="2:2" ht="13.2">
      <c r="B206" s="87"/>
    </row>
    <row r="207" spans="2:2" ht="13.2">
      <c r="B207" s="87"/>
    </row>
    <row r="208" spans="2:2" ht="13.2">
      <c r="B208" s="87"/>
    </row>
    <row r="209" spans="2:2" ht="13.2">
      <c r="B209" s="87"/>
    </row>
    <row r="210" spans="2:2" ht="13.2">
      <c r="B210" s="87"/>
    </row>
    <row r="211" spans="2:2" ht="13.2">
      <c r="B211" s="87"/>
    </row>
    <row r="212" spans="2:2" ht="13.2">
      <c r="B212" s="87"/>
    </row>
    <row r="213" spans="2:2" ht="13.2">
      <c r="B213" s="87"/>
    </row>
    <row r="214" spans="2:2" ht="13.2">
      <c r="B214" s="87"/>
    </row>
    <row r="215" spans="2:2" ht="13.2">
      <c r="B215" s="87"/>
    </row>
    <row r="216" spans="2:2" ht="13.2">
      <c r="B216" s="87"/>
    </row>
    <row r="217" spans="2:2" ht="13.2">
      <c r="B217" s="87"/>
    </row>
    <row r="218" spans="2:2" ht="13.2">
      <c r="B218" s="87"/>
    </row>
    <row r="219" spans="2:2" ht="13.2">
      <c r="B219" s="87"/>
    </row>
    <row r="220" spans="2:2" ht="13.2">
      <c r="B220" s="87"/>
    </row>
    <row r="221" spans="2:2" ht="13.2">
      <c r="B221" s="87"/>
    </row>
    <row r="222" spans="2:2" ht="13.2">
      <c r="B222" s="87"/>
    </row>
    <row r="223" spans="2:2" ht="13.2">
      <c r="B223" s="87"/>
    </row>
    <row r="224" spans="2:2" ht="13.2">
      <c r="B224" s="87"/>
    </row>
    <row r="225" spans="2:2" ht="13.2">
      <c r="B225" s="87"/>
    </row>
    <row r="226" spans="2:2" ht="13.2">
      <c r="B226" s="87"/>
    </row>
    <row r="227" spans="2:2" ht="13.2">
      <c r="B227" s="87"/>
    </row>
    <row r="228" spans="2:2" ht="13.2">
      <c r="B228" s="87"/>
    </row>
    <row r="229" spans="2:2" ht="13.2">
      <c r="B229" s="87"/>
    </row>
    <row r="230" spans="2:2" ht="13.2">
      <c r="B230" s="87"/>
    </row>
    <row r="231" spans="2:2" ht="13.2">
      <c r="B231" s="87"/>
    </row>
    <row r="232" spans="2:2" ht="13.2">
      <c r="B232" s="87"/>
    </row>
    <row r="233" spans="2:2" ht="13.2">
      <c r="B233" s="87"/>
    </row>
    <row r="234" spans="2:2" ht="13.2">
      <c r="B234" s="87"/>
    </row>
    <row r="235" spans="2:2" ht="13.2">
      <c r="B235" s="87"/>
    </row>
    <row r="236" spans="2:2" ht="13.2">
      <c r="B236" s="87"/>
    </row>
    <row r="237" spans="2:2" ht="13.2">
      <c r="B237" s="87"/>
    </row>
    <row r="238" spans="2:2" ht="13.2">
      <c r="B238" s="87"/>
    </row>
    <row r="239" spans="2:2" ht="13.2">
      <c r="B239" s="87"/>
    </row>
    <row r="240" spans="2:2" ht="13.2">
      <c r="B240" s="87"/>
    </row>
    <row r="241" spans="2:2" ht="13.2">
      <c r="B241" s="87"/>
    </row>
    <row r="242" spans="2:2" ht="13.2">
      <c r="B242" s="87"/>
    </row>
    <row r="243" spans="2:2" ht="13.2">
      <c r="B243" s="87"/>
    </row>
    <row r="244" spans="2:2" ht="13.2">
      <c r="B244" s="87"/>
    </row>
    <row r="245" spans="2:2" ht="13.2">
      <c r="B245" s="87"/>
    </row>
    <row r="246" spans="2:2" ht="13.2">
      <c r="B246" s="87"/>
    </row>
    <row r="247" spans="2:2" ht="13.2">
      <c r="B247" s="87"/>
    </row>
    <row r="248" spans="2:2" ht="13.2">
      <c r="B248" s="87"/>
    </row>
    <row r="249" spans="2:2" ht="13.2">
      <c r="B249" s="87"/>
    </row>
    <row r="250" spans="2:2" ht="13.2">
      <c r="B250" s="87"/>
    </row>
    <row r="251" spans="2:2" ht="13.2">
      <c r="B251" s="87"/>
    </row>
    <row r="252" spans="2:2" ht="13.2">
      <c r="B252" s="87"/>
    </row>
    <row r="253" spans="2:2" ht="13.2">
      <c r="B253" s="87"/>
    </row>
    <row r="254" spans="2:2" ht="13.2">
      <c r="B254" s="87"/>
    </row>
    <row r="255" spans="2:2" ht="13.2">
      <c r="B255" s="87"/>
    </row>
    <row r="256" spans="2:2" ht="13.2">
      <c r="B256" s="87"/>
    </row>
    <row r="257" spans="2:2" ht="13.2">
      <c r="B257" s="87"/>
    </row>
    <row r="258" spans="2:2" ht="13.2">
      <c r="B258" s="87"/>
    </row>
    <row r="259" spans="2:2" ht="13.2">
      <c r="B259" s="87"/>
    </row>
    <row r="260" spans="2:2" ht="13.2">
      <c r="B260" s="87"/>
    </row>
    <row r="261" spans="2:2" ht="13.2">
      <c r="B261" s="87"/>
    </row>
    <row r="262" spans="2:2" ht="13.2">
      <c r="B262" s="87"/>
    </row>
    <row r="263" spans="2:2" ht="13.2">
      <c r="B263" s="87"/>
    </row>
    <row r="264" spans="2:2" ht="13.2">
      <c r="B264" s="87"/>
    </row>
    <row r="265" spans="2:2" ht="13.2">
      <c r="B265" s="87"/>
    </row>
    <row r="266" spans="2:2" ht="13.2">
      <c r="B266" s="87"/>
    </row>
    <row r="267" spans="2:2" ht="13.2">
      <c r="B267" s="87"/>
    </row>
    <row r="268" spans="2:2" ht="13.2">
      <c r="B268" s="87"/>
    </row>
    <row r="269" spans="2:2" ht="13.2">
      <c r="B269" s="87"/>
    </row>
    <row r="270" spans="2:2" ht="13.2">
      <c r="B270" s="87"/>
    </row>
    <row r="271" spans="2:2" ht="13.2">
      <c r="B271" s="87"/>
    </row>
    <row r="272" spans="2:2" ht="13.2">
      <c r="B272" s="87"/>
    </row>
    <row r="273" spans="2:2" ht="13.2">
      <c r="B273" s="87"/>
    </row>
    <row r="274" spans="2:2" ht="13.2">
      <c r="B274" s="87"/>
    </row>
    <row r="275" spans="2:2" ht="13.2">
      <c r="B275" s="87"/>
    </row>
    <row r="276" spans="2:2" ht="13.2">
      <c r="B276" s="87"/>
    </row>
    <row r="277" spans="2:2" ht="13.2">
      <c r="B277" s="87"/>
    </row>
    <row r="278" spans="2:2" ht="13.2">
      <c r="B278" s="87"/>
    </row>
    <row r="279" spans="2:2" ht="13.2">
      <c r="B279" s="87"/>
    </row>
    <row r="280" spans="2:2" ht="13.2">
      <c r="B280" s="87"/>
    </row>
    <row r="281" spans="2:2" ht="13.2">
      <c r="B281" s="87"/>
    </row>
    <row r="282" spans="2:2" ht="13.2">
      <c r="B282" s="87"/>
    </row>
    <row r="283" spans="2:2" ht="13.2">
      <c r="B283" s="87"/>
    </row>
    <row r="284" spans="2:2" ht="13.2">
      <c r="B284" s="87"/>
    </row>
    <row r="285" spans="2:2" ht="13.2">
      <c r="B285" s="87"/>
    </row>
    <row r="286" spans="2:2" ht="13.2">
      <c r="B286" s="87"/>
    </row>
    <row r="287" spans="2:2" ht="13.2">
      <c r="B287" s="87"/>
    </row>
    <row r="288" spans="2:2" ht="13.2">
      <c r="B288" s="87"/>
    </row>
    <row r="289" spans="2:2" ht="13.2">
      <c r="B289" s="87"/>
    </row>
    <row r="290" spans="2:2" ht="13.2">
      <c r="B290" s="87"/>
    </row>
    <row r="291" spans="2:2" ht="13.2">
      <c r="B291" s="87"/>
    </row>
    <row r="292" spans="2:2" ht="13.2">
      <c r="B292" s="87"/>
    </row>
    <row r="293" spans="2:2" ht="13.2">
      <c r="B293" s="87"/>
    </row>
    <row r="294" spans="2:2" ht="13.2">
      <c r="B294" s="87"/>
    </row>
    <row r="295" spans="2:2" ht="13.2">
      <c r="B295" s="87"/>
    </row>
    <row r="296" spans="2:2" ht="13.2">
      <c r="B296" s="87"/>
    </row>
    <row r="297" spans="2:2" ht="13.2">
      <c r="B297" s="87"/>
    </row>
    <row r="298" spans="2:2" ht="13.2">
      <c r="B298" s="87"/>
    </row>
    <row r="299" spans="2:2" ht="13.2">
      <c r="B299" s="87"/>
    </row>
    <row r="300" spans="2:2" ht="13.2">
      <c r="B300" s="87"/>
    </row>
    <row r="301" spans="2:2" ht="13.2">
      <c r="B301" s="87"/>
    </row>
    <row r="302" spans="2:2" ht="13.2">
      <c r="B302" s="87"/>
    </row>
    <row r="303" spans="2:2" ht="13.2">
      <c r="B303" s="87"/>
    </row>
    <row r="304" spans="2:2" ht="13.2">
      <c r="B304" s="87"/>
    </row>
    <row r="305" spans="2:2" ht="13.2">
      <c r="B305" s="87"/>
    </row>
    <row r="306" spans="2:2" ht="13.2">
      <c r="B306" s="87"/>
    </row>
    <row r="307" spans="2:2" ht="13.2">
      <c r="B307" s="87"/>
    </row>
    <row r="308" spans="2:2" ht="13.2">
      <c r="B308" s="87"/>
    </row>
    <row r="309" spans="2:2" ht="13.2">
      <c r="B309" s="87"/>
    </row>
    <row r="310" spans="2:2" ht="13.2">
      <c r="B310" s="87"/>
    </row>
    <row r="311" spans="2:2" ht="13.2">
      <c r="B311" s="87"/>
    </row>
    <row r="312" spans="2:2" ht="13.2">
      <c r="B312" s="87"/>
    </row>
    <row r="313" spans="2:2" ht="13.2">
      <c r="B313" s="87"/>
    </row>
    <row r="314" spans="2:2" ht="13.2">
      <c r="B314" s="87"/>
    </row>
    <row r="315" spans="2:2" ht="13.2">
      <c r="B315" s="87"/>
    </row>
    <row r="316" spans="2:2" ht="13.2">
      <c r="B316" s="87"/>
    </row>
    <row r="317" spans="2:2" ht="13.2">
      <c r="B317" s="87"/>
    </row>
    <row r="318" spans="2:2" ht="13.2">
      <c r="B318" s="87"/>
    </row>
    <row r="319" spans="2:2" ht="13.2">
      <c r="B319" s="87"/>
    </row>
    <row r="320" spans="2:2" ht="13.2">
      <c r="B320" s="87"/>
    </row>
    <row r="321" spans="2:2" ht="13.2">
      <c r="B321" s="87"/>
    </row>
    <row r="322" spans="2:2" ht="13.2">
      <c r="B322" s="87"/>
    </row>
    <row r="323" spans="2:2" ht="13.2">
      <c r="B323" s="87"/>
    </row>
    <row r="324" spans="2:2" ht="13.2">
      <c r="B324" s="87"/>
    </row>
    <row r="325" spans="2:2" ht="13.2">
      <c r="B325" s="87"/>
    </row>
    <row r="326" spans="2:2" ht="13.2">
      <c r="B326" s="87"/>
    </row>
    <row r="327" spans="2:2" ht="13.2">
      <c r="B327" s="87"/>
    </row>
    <row r="328" spans="2:2" ht="13.2">
      <c r="B328" s="87"/>
    </row>
    <row r="329" spans="2:2" ht="13.2">
      <c r="B329" s="87"/>
    </row>
    <row r="330" spans="2:2" ht="13.2">
      <c r="B330" s="87"/>
    </row>
    <row r="331" spans="2:2" ht="13.2">
      <c r="B331" s="87"/>
    </row>
    <row r="332" spans="2:2" ht="13.2">
      <c r="B332" s="87"/>
    </row>
    <row r="333" spans="2:2" ht="13.2">
      <c r="B333" s="87"/>
    </row>
    <row r="334" spans="2:2" ht="13.2">
      <c r="B334" s="87"/>
    </row>
    <row r="335" spans="2:2" ht="13.2">
      <c r="B335" s="87"/>
    </row>
    <row r="336" spans="2:2" ht="13.2">
      <c r="B336" s="87"/>
    </row>
    <row r="337" spans="2:2" ht="13.2">
      <c r="B337" s="87"/>
    </row>
    <row r="338" spans="2:2" ht="13.2">
      <c r="B338" s="87"/>
    </row>
    <row r="339" spans="2:2" ht="13.2">
      <c r="B339" s="87"/>
    </row>
    <row r="340" spans="2:2" ht="13.2">
      <c r="B340" s="87"/>
    </row>
    <row r="341" spans="2:2" ht="13.2">
      <c r="B341" s="87"/>
    </row>
    <row r="342" spans="2:2" ht="13.2">
      <c r="B342" s="87"/>
    </row>
    <row r="343" spans="2:2" ht="13.2">
      <c r="B343" s="87"/>
    </row>
    <row r="344" spans="2:2" ht="13.2">
      <c r="B344" s="87"/>
    </row>
    <row r="345" spans="2:2" ht="13.2">
      <c r="B345" s="87"/>
    </row>
    <row r="346" spans="2:2" ht="13.2">
      <c r="B346" s="87"/>
    </row>
    <row r="347" spans="2:2" ht="13.2">
      <c r="B347" s="87"/>
    </row>
    <row r="348" spans="2:2" ht="13.2">
      <c r="B348" s="87"/>
    </row>
    <row r="349" spans="2:2" ht="13.2">
      <c r="B349" s="87"/>
    </row>
    <row r="350" spans="2:2" ht="13.2">
      <c r="B350" s="87"/>
    </row>
    <row r="351" spans="2:2" ht="13.2">
      <c r="B351" s="87"/>
    </row>
    <row r="352" spans="2:2" ht="13.2">
      <c r="B352" s="87"/>
    </row>
    <row r="353" spans="2:2" ht="13.2">
      <c r="B353" s="87"/>
    </row>
    <row r="354" spans="2:2" ht="13.2">
      <c r="B354" s="87"/>
    </row>
    <row r="355" spans="2:2" ht="13.2">
      <c r="B355" s="87"/>
    </row>
    <row r="356" spans="2:2" ht="13.2">
      <c r="B356" s="87"/>
    </row>
    <row r="357" spans="2:2" ht="13.2">
      <c r="B357" s="87"/>
    </row>
    <row r="358" spans="2:2" ht="13.2">
      <c r="B358" s="87"/>
    </row>
    <row r="359" spans="2:2" ht="13.2">
      <c r="B359" s="87"/>
    </row>
    <row r="360" spans="2:2" ht="13.2">
      <c r="B360" s="87"/>
    </row>
    <row r="361" spans="2:2" ht="13.2">
      <c r="B361" s="87"/>
    </row>
    <row r="362" spans="2:2" ht="13.2">
      <c r="B362" s="87"/>
    </row>
    <row r="363" spans="2:2" ht="13.2">
      <c r="B363" s="87"/>
    </row>
    <row r="364" spans="2:2" ht="13.2">
      <c r="B364" s="87"/>
    </row>
    <row r="365" spans="2:2" ht="13.2">
      <c r="B365" s="87"/>
    </row>
    <row r="366" spans="2:2" ht="13.2">
      <c r="B366" s="87"/>
    </row>
    <row r="367" spans="2:2" ht="13.2">
      <c r="B367" s="87"/>
    </row>
    <row r="368" spans="2:2" ht="13.2">
      <c r="B368" s="87"/>
    </row>
    <row r="369" spans="2:2" ht="13.2">
      <c r="B369" s="87"/>
    </row>
    <row r="370" spans="2:2" ht="13.2">
      <c r="B370" s="87"/>
    </row>
    <row r="371" spans="2:2" ht="13.2">
      <c r="B371" s="87"/>
    </row>
    <row r="372" spans="2:2" ht="13.2">
      <c r="B372" s="87"/>
    </row>
    <row r="373" spans="2:2" ht="13.2">
      <c r="B373" s="87"/>
    </row>
    <row r="374" spans="2:2" ht="13.2">
      <c r="B374" s="87"/>
    </row>
    <row r="375" spans="2:2" ht="13.2">
      <c r="B375" s="87"/>
    </row>
    <row r="376" spans="2:2" ht="13.2">
      <c r="B376" s="87"/>
    </row>
    <row r="377" spans="2:2" ht="13.2">
      <c r="B377" s="87"/>
    </row>
    <row r="378" spans="2:2" ht="13.2">
      <c r="B378" s="87"/>
    </row>
    <row r="379" spans="2:2" ht="13.2">
      <c r="B379" s="87"/>
    </row>
    <row r="380" spans="2:2" ht="13.2">
      <c r="B380" s="87"/>
    </row>
    <row r="381" spans="2:2" ht="13.2">
      <c r="B381" s="87"/>
    </row>
    <row r="382" spans="2:2" ht="13.2">
      <c r="B382" s="87"/>
    </row>
    <row r="383" spans="2:2" ht="13.2">
      <c r="B383" s="87"/>
    </row>
    <row r="384" spans="2:2" ht="13.2">
      <c r="B384" s="87"/>
    </row>
    <row r="385" spans="2:2" ht="13.2">
      <c r="B385" s="87"/>
    </row>
    <row r="386" spans="2:2" ht="13.2">
      <c r="B386" s="87"/>
    </row>
    <row r="387" spans="2:2" ht="13.2">
      <c r="B387" s="87"/>
    </row>
    <row r="388" spans="2:2" ht="13.2">
      <c r="B388" s="87"/>
    </row>
    <row r="389" spans="2:2" ht="13.2">
      <c r="B389" s="87"/>
    </row>
    <row r="390" spans="2:2" ht="13.2">
      <c r="B390" s="87"/>
    </row>
    <row r="391" spans="2:2" ht="13.2">
      <c r="B391" s="87"/>
    </row>
    <row r="392" spans="2:2" ht="13.2">
      <c r="B392" s="87"/>
    </row>
    <row r="393" spans="2:2" ht="13.2">
      <c r="B393" s="87"/>
    </row>
    <row r="394" spans="2:2" ht="13.2">
      <c r="B394" s="87"/>
    </row>
    <row r="395" spans="2:2" ht="13.2">
      <c r="B395" s="87"/>
    </row>
    <row r="396" spans="2:2" ht="13.2">
      <c r="B396" s="87"/>
    </row>
    <row r="397" spans="2:2" ht="13.2">
      <c r="B397" s="87"/>
    </row>
    <row r="398" spans="2:2" ht="13.2">
      <c r="B398" s="87"/>
    </row>
    <row r="399" spans="2:2" ht="13.2">
      <c r="B399" s="87"/>
    </row>
    <row r="400" spans="2:2" ht="13.2">
      <c r="B400" s="87"/>
    </row>
    <row r="401" spans="2:2" ht="13.2">
      <c r="B401" s="87"/>
    </row>
    <row r="402" spans="2:2" ht="13.2">
      <c r="B402" s="87"/>
    </row>
    <row r="403" spans="2:2" ht="13.2">
      <c r="B403" s="87"/>
    </row>
    <row r="404" spans="2:2" ht="13.2">
      <c r="B404" s="87"/>
    </row>
    <row r="405" spans="2:2" ht="13.2">
      <c r="B405" s="87"/>
    </row>
    <row r="406" spans="2:2" ht="13.2">
      <c r="B406" s="87"/>
    </row>
    <row r="407" spans="2:2" ht="13.2">
      <c r="B407" s="87"/>
    </row>
    <row r="408" spans="2:2" ht="13.2">
      <c r="B408" s="87"/>
    </row>
    <row r="409" spans="2:2" ht="13.2">
      <c r="B409" s="87"/>
    </row>
    <row r="410" spans="2:2" ht="13.2">
      <c r="B410" s="87"/>
    </row>
    <row r="411" spans="2:2" ht="13.2">
      <c r="B411" s="87"/>
    </row>
    <row r="412" spans="2:2" ht="13.2">
      <c r="B412" s="87"/>
    </row>
    <row r="413" spans="2:2" ht="13.2">
      <c r="B413" s="87"/>
    </row>
    <row r="414" spans="2:2" ht="13.2">
      <c r="B414" s="87"/>
    </row>
    <row r="415" spans="2:2" ht="13.2">
      <c r="B415" s="87"/>
    </row>
    <row r="416" spans="2:2" ht="13.2">
      <c r="B416" s="87"/>
    </row>
    <row r="417" spans="2:2" ht="13.2">
      <c r="B417" s="87"/>
    </row>
    <row r="418" spans="2:2" ht="13.2">
      <c r="B418" s="87"/>
    </row>
    <row r="419" spans="2:2" ht="13.2">
      <c r="B419" s="87"/>
    </row>
    <row r="420" spans="2:2" ht="13.2">
      <c r="B420" s="87"/>
    </row>
    <row r="421" spans="2:2" ht="13.2">
      <c r="B421" s="87"/>
    </row>
    <row r="422" spans="2:2" ht="13.2">
      <c r="B422" s="87"/>
    </row>
    <row r="423" spans="2:2" ht="13.2">
      <c r="B423" s="87"/>
    </row>
    <row r="424" spans="2:2" ht="13.2">
      <c r="B424" s="87"/>
    </row>
    <row r="425" spans="2:2" ht="13.2">
      <c r="B425" s="87"/>
    </row>
    <row r="426" spans="2:2" ht="13.2">
      <c r="B426" s="87"/>
    </row>
    <row r="427" spans="2:2" ht="13.2">
      <c r="B427" s="87"/>
    </row>
    <row r="428" spans="2:2" ht="13.2">
      <c r="B428" s="87"/>
    </row>
    <row r="429" spans="2:2" ht="13.2">
      <c r="B429" s="87"/>
    </row>
    <row r="430" spans="2:2" ht="13.2">
      <c r="B430" s="87"/>
    </row>
    <row r="431" spans="2:2" ht="13.2">
      <c r="B431" s="87"/>
    </row>
    <row r="432" spans="2:2" ht="13.2">
      <c r="B432" s="87"/>
    </row>
    <row r="433" spans="2:2" ht="13.2">
      <c r="B433" s="87"/>
    </row>
    <row r="434" spans="2:2" ht="13.2">
      <c r="B434" s="87"/>
    </row>
    <row r="435" spans="2:2" ht="13.2">
      <c r="B435" s="87"/>
    </row>
    <row r="436" spans="2:2" ht="13.2">
      <c r="B436" s="87"/>
    </row>
    <row r="437" spans="2:2" ht="13.2">
      <c r="B437" s="87"/>
    </row>
    <row r="438" spans="2:2" ht="13.2">
      <c r="B438" s="87"/>
    </row>
    <row r="439" spans="2:2" ht="13.2">
      <c r="B439" s="87"/>
    </row>
    <row r="440" spans="2:2" ht="13.2">
      <c r="B440" s="87"/>
    </row>
    <row r="441" spans="2:2" ht="13.2">
      <c r="B441" s="87"/>
    </row>
    <row r="442" spans="2:2" ht="13.2">
      <c r="B442" s="87"/>
    </row>
    <row r="443" spans="2:2" ht="13.2">
      <c r="B443" s="87"/>
    </row>
    <row r="444" spans="2:2" ht="13.2">
      <c r="B444" s="87"/>
    </row>
    <row r="445" spans="2:2" ht="13.2">
      <c r="B445" s="87"/>
    </row>
    <row r="446" spans="2:2" ht="13.2">
      <c r="B446" s="87"/>
    </row>
    <row r="447" spans="2:2" ht="13.2">
      <c r="B447" s="87"/>
    </row>
    <row r="448" spans="2:2" ht="13.2">
      <c r="B448" s="87"/>
    </row>
    <row r="449" spans="2:2" ht="13.2">
      <c r="B449" s="87"/>
    </row>
    <row r="450" spans="2:2" ht="13.2">
      <c r="B450" s="87"/>
    </row>
    <row r="451" spans="2:2" ht="13.2">
      <c r="B451" s="87"/>
    </row>
    <row r="452" spans="2:2" ht="13.2">
      <c r="B452" s="87"/>
    </row>
    <row r="453" spans="2:2" ht="13.2">
      <c r="B453" s="87"/>
    </row>
    <row r="454" spans="2:2" ht="13.2">
      <c r="B454" s="87"/>
    </row>
    <row r="455" spans="2:2" ht="13.2">
      <c r="B455" s="87"/>
    </row>
    <row r="456" spans="2:2" ht="13.2">
      <c r="B456" s="87"/>
    </row>
    <row r="457" spans="2:2" ht="13.2">
      <c r="B457" s="87"/>
    </row>
    <row r="458" spans="2:2" ht="13.2">
      <c r="B458" s="87"/>
    </row>
    <row r="459" spans="2:2" ht="13.2">
      <c r="B459" s="87"/>
    </row>
    <row r="460" spans="2:2" ht="13.2">
      <c r="B460" s="87"/>
    </row>
    <row r="461" spans="2:2" ht="13.2">
      <c r="B461" s="87"/>
    </row>
    <row r="462" spans="2:2" ht="13.2">
      <c r="B462" s="87"/>
    </row>
    <row r="463" spans="2:2" ht="13.2">
      <c r="B463" s="87"/>
    </row>
    <row r="464" spans="2:2" ht="13.2">
      <c r="B464" s="87"/>
    </row>
    <row r="465" spans="2:2" ht="13.2">
      <c r="B465" s="87"/>
    </row>
    <row r="466" spans="2:2" ht="13.2">
      <c r="B466" s="87"/>
    </row>
    <row r="467" spans="2:2" ht="13.2">
      <c r="B467" s="87"/>
    </row>
    <row r="468" spans="2:2" ht="13.2">
      <c r="B468" s="87"/>
    </row>
    <row r="469" spans="2:2" ht="13.2">
      <c r="B469" s="87"/>
    </row>
    <row r="470" spans="2:2" ht="13.2">
      <c r="B470" s="87"/>
    </row>
    <row r="471" spans="2:2" ht="13.2">
      <c r="B471" s="87"/>
    </row>
    <row r="472" spans="2:2" ht="13.2">
      <c r="B472" s="87"/>
    </row>
    <row r="473" spans="2:2" ht="13.2">
      <c r="B473" s="87"/>
    </row>
    <row r="474" spans="2:2" ht="13.2">
      <c r="B474" s="87"/>
    </row>
    <row r="475" spans="2:2" ht="13.2">
      <c r="B475" s="87"/>
    </row>
    <row r="476" spans="2:2" ht="13.2">
      <c r="B476" s="87"/>
    </row>
    <row r="477" spans="2:2" ht="13.2">
      <c r="B477" s="87"/>
    </row>
    <row r="478" spans="2:2" ht="13.2">
      <c r="B478" s="87"/>
    </row>
    <row r="479" spans="2:2" ht="13.2">
      <c r="B479" s="87"/>
    </row>
    <row r="480" spans="2:2" ht="13.2">
      <c r="B480" s="87"/>
    </row>
    <row r="481" spans="2:2" ht="13.2">
      <c r="B481" s="87"/>
    </row>
    <row r="482" spans="2:2" ht="13.2">
      <c r="B482" s="87"/>
    </row>
    <row r="483" spans="2:2" ht="13.2">
      <c r="B483" s="87"/>
    </row>
    <row r="484" spans="2:2" ht="13.2">
      <c r="B484" s="87"/>
    </row>
    <row r="485" spans="2:2" ht="13.2">
      <c r="B485" s="87"/>
    </row>
    <row r="486" spans="2:2" ht="13.2">
      <c r="B486" s="87"/>
    </row>
    <row r="487" spans="2:2" ht="13.2">
      <c r="B487" s="87"/>
    </row>
    <row r="488" spans="2:2" ht="13.2">
      <c r="B488" s="87"/>
    </row>
    <row r="489" spans="2:2" ht="13.2">
      <c r="B489" s="87"/>
    </row>
    <row r="490" spans="2:2" ht="13.2">
      <c r="B490" s="87"/>
    </row>
    <row r="491" spans="2:2" ht="13.2">
      <c r="B491" s="87"/>
    </row>
    <row r="492" spans="2:2" ht="13.2">
      <c r="B492" s="87"/>
    </row>
    <row r="493" spans="2:2" ht="13.2">
      <c r="B493" s="87"/>
    </row>
    <row r="494" spans="2:2" ht="13.2">
      <c r="B494" s="87"/>
    </row>
    <row r="495" spans="2:2" ht="13.2">
      <c r="B495" s="87"/>
    </row>
    <row r="496" spans="2:2" ht="13.2">
      <c r="B496" s="87"/>
    </row>
    <row r="497" spans="2:2" ht="13.2">
      <c r="B497" s="87"/>
    </row>
    <row r="498" spans="2:2" ht="13.2">
      <c r="B498" s="87"/>
    </row>
    <row r="499" spans="2:2" ht="13.2">
      <c r="B499" s="87"/>
    </row>
    <row r="500" spans="2:2" ht="13.2">
      <c r="B500" s="87"/>
    </row>
    <row r="501" spans="2:2" ht="13.2">
      <c r="B501" s="87"/>
    </row>
    <row r="502" spans="2:2" ht="13.2">
      <c r="B502" s="87"/>
    </row>
    <row r="503" spans="2:2" ht="13.2">
      <c r="B503" s="87"/>
    </row>
    <row r="504" spans="2:2" ht="13.2">
      <c r="B504" s="87"/>
    </row>
    <row r="505" spans="2:2" ht="13.2">
      <c r="B505" s="87"/>
    </row>
    <row r="506" spans="2:2" ht="13.2">
      <c r="B506" s="87"/>
    </row>
    <row r="507" spans="2:2" ht="13.2">
      <c r="B507" s="87"/>
    </row>
    <row r="508" spans="2:2" ht="13.2">
      <c r="B508" s="87"/>
    </row>
    <row r="509" spans="2:2" ht="13.2">
      <c r="B509" s="87"/>
    </row>
    <row r="510" spans="2:2" ht="13.2">
      <c r="B510" s="87"/>
    </row>
    <row r="511" spans="2:2" ht="13.2">
      <c r="B511" s="87"/>
    </row>
    <row r="512" spans="2:2" ht="13.2">
      <c r="B512" s="87"/>
    </row>
    <row r="513" spans="2:2" ht="13.2">
      <c r="B513" s="87"/>
    </row>
    <row r="514" spans="2:2" ht="13.2">
      <c r="B514" s="87"/>
    </row>
    <row r="515" spans="2:2" ht="13.2">
      <c r="B515" s="87"/>
    </row>
    <row r="516" spans="2:2" ht="13.2">
      <c r="B516" s="87"/>
    </row>
    <row r="517" spans="2:2" ht="13.2">
      <c r="B517" s="87"/>
    </row>
    <row r="518" spans="2:2" ht="13.2">
      <c r="B518" s="87"/>
    </row>
    <row r="519" spans="2:2" ht="13.2">
      <c r="B519" s="87"/>
    </row>
    <row r="520" spans="2:2" ht="13.2">
      <c r="B520" s="87"/>
    </row>
    <row r="521" spans="2:2" ht="13.2">
      <c r="B521" s="87"/>
    </row>
    <row r="522" spans="2:2" ht="13.2">
      <c r="B522" s="87"/>
    </row>
    <row r="523" spans="2:2" ht="13.2">
      <c r="B523" s="87"/>
    </row>
    <row r="524" spans="2:2" ht="13.2">
      <c r="B524" s="87"/>
    </row>
    <row r="525" spans="2:2" ht="13.2">
      <c r="B525" s="87"/>
    </row>
    <row r="526" spans="2:2" ht="13.2">
      <c r="B526" s="87"/>
    </row>
    <row r="527" spans="2:2" ht="13.2">
      <c r="B527" s="87"/>
    </row>
    <row r="528" spans="2:2" ht="13.2">
      <c r="B528" s="87"/>
    </row>
    <row r="529" spans="2:2" ht="13.2">
      <c r="B529" s="87"/>
    </row>
    <row r="530" spans="2:2" ht="13.2">
      <c r="B530" s="87"/>
    </row>
    <row r="531" spans="2:2" ht="13.2">
      <c r="B531" s="87"/>
    </row>
    <row r="532" spans="2:2" ht="13.2">
      <c r="B532" s="87"/>
    </row>
    <row r="533" spans="2:2" ht="13.2">
      <c r="B533" s="87"/>
    </row>
    <row r="534" spans="2:2" ht="13.2">
      <c r="B534" s="87"/>
    </row>
    <row r="535" spans="2:2" ht="13.2">
      <c r="B535" s="87"/>
    </row>
    <row r="536" spans="2:2" ht="13.2">
      <c r="B536" s="87"/>
    </row>
    <row r="537" spans="2:2" ht="13.2">
      <c r="B537" s="87"/>
    </row>
    <row r="538" spans="2:2" ht="13.2">
      <c r="B538" s="87"/>
    </row>
    <row r="539" spans="2:2" ht="13.2">
      <c r="B539" s="87"/>
    </row>
    <row r="540" spans="2:2" ht="13.2">
      <c r="B540" s="87"/>
    </row>
    <row r="541" spans="2:2" ht="13.2">
      <c r="B541" s="87"/>
    </row>
    <row r="542" spans="2:2" ht="13.2">
      <c r="B542" s="87"/>
    </row>
    <row r="543" spans="2:2" ht="13.2">
      <c r="B543" s="87"/>
    </row>
    <row r="544" spans="2:2" ht="13.2">
      <c r="B544" s="87"/>
    </row>
    <row r="545" spans="2:2" ht="13.2">
      <c r="B545" s="87"/>
    </row>
    <row r="546" spans="2:2" ht="13.2">
      <c r="B546" s="87"/>
    </row>
    <row r="547" spans="2:2" ht="13.2">
      <c r="B547" s="87"/>
    </row>
    <row r="548" spans="2:2" ht="13.2">
      <c r="B548" s="87"/>
    </row>
    <row r="549" spans="2:2" ht="13.2">
      <c r="B549" s="87"/>
    </row>
    <row r="550" spans="2:2" ht="13.2">
      <c r="B550" s="87"/>
    </row>
    <row r="551" spans="2:2" ht="13.2">
      <c r="B551" s="87"/>
    </row>
    <row r="552" spans="2:2" ht="13.2">
      <c r="B552" s="87"/>
    </row>
    <row r="553" spans="2:2" ht="13.2">
      <c r="B553" s="87"/>
    </row>
    <row r="554" spans="2:2" ht="13.2">
      <c r="B554" s="87"/>
    </row>
    <row r="555" spans="2:2" ht="13.2">
      <c r="B555" s="87"/>
    </row>
    <row r="556" spans="2:2" ht="13.2">
      <c r="B556" s="87"/>
    </row>
    <row r="557" spans="2:2" ht="13.2">
      <c r="B557" s="87"/>
    </row>
    <row r="558" spans="2:2" ht="13.2">
      <c r="B558" s="87"/>
    </row>
    <row r="559" spans="2:2" ht="13.2">
      <c r="B559" s="87"/>
    </row>
    <row r="560" spans="2:2" ht="13.2">
      <c r="B560" s="87"/>
    </row>
    <row r="561" spans="2:2" ht="13.2">
      <c r="B561" s="87"/>
    </row>
    <row r="562" spans="2:2" ht="13.2">
      <c r="B562" s="87"/>
    </row>
    <row r="563" spans="2:2" ht="13.2">
      <c r="B563" s="87"/>
    </row>
    <row r="564" spans="2:2" ht="13.2">
      <c r="B564" s="87"/>
    </row>
    <row r="565" spans="2:2" ht="13.2">
      <c r="B565" s="87"/>
    </row>
    <row r="566" spans="2:2" ht="13.2">
      <c r="B566" s="87"/>
    </row>
    <row r="567" spans="2:2" ht="13.2">
      <c r="B567" s="87"/>
    </row>
    <row r="568" spans="2:2" ht="13.2">
      <c r="B568" s="87"/>
    </row>
    <row r="569" spans="2:2" ht="13.2">
      <c r="B569" s="87"/>
    </row>
    <row r="570" spans="2:2" ht="13.2">
      <c r="B570" s="87"/>
    </row>
    <row r="571" spans="2:2" ht="13.2">
      <c r="B571" s="87"/>
    </row>
    <row r="572" spans="2:2" ht="13.2">
      <c r="B572" s="87"/>
    </row>
    <row r="573" spans="2:2" ht="13.2">
      <c r="B573" s="87"/>
    </row>
    <row r="574" spans="2:2" ht="13.2">
      <c r="B574" s="87"/>
    </row>
    <row r="575" spans="2:2" ht="13.2">
      <c r="B575" s="87"/>
    </row>
    <row r="576" spans="2:2" ht="13.2">
      <c r="B576" s="87"/>
    </row>
    <row r="577" spans="2:2" ht="13.2">
      <c r="B577" s="87"/>
    </row>
    <row r="578" spans="2:2" ht="13.2">
      <c r="B578" s="87"/>
    </row>
    <row r="579" spans="2:2" ht="13.2">
      <c r="B579" s="87"/>
    </row>
    <row r="580" spans="2:2" ht="13.2">
      <c r="B580" s="87"/>
    </row>
    <row r="581" spans="2:2" ht="13.2">
      <c r="B581" s="87"/>
    </row>
    <row r="582" spans="2:2" ht="13.2">
      <c r="B582" s="87"/>
    </row>
    <row r="583" spans="2:2" ht="13.2">
      <c r="B583" s="87"/>
    </row>
    <row r="584" spans="2:2" ht="13.2">
      <c r="B584" s="87"/>
    </row>
    <row r="585" spans="2:2" ht="13.2">
      <c r="B585" s="87"/>
    </row>
    <row r="586" spans="2:2" ht="13.2">
      <c r="B586" s="87"/>
    </row>
    <row r="587" spans="2:2" ht="13.2">
      <c r="B587" s="87"/>
    </row>
    <row r="588" spans="2:2" ht="13.2">
      <c r="B588" s="87"/>
    </row>
    <row r="589" spans="2:2" ht="13.2">
      <c r="B589" s="87"/>
    </row>
    <row r="590" spans="2:2" ht="13.2">
      <c r="B590" s="87"/>
    </row>
    <row r="591" spans="2:2" ht="13.2">
      <c r="B591" s="87"/>
    </row>
    <row r="592" spans="2:2" ht="13.2">
      <c r="B592" s="87"/>
    </row>
    <row r="593" spans="2:2" ht="13.2">
      <c r="B593" s="87"/>
    </row>
    <row r="594" spans="2:2" ht="13.2">
      <c r="B594" s="87"/>
    </row>
    <row r="595" spans="2:2" ht="13.2">
      <c r="B595" s="87"/>
    </row>
    <row r="596" spans="2:2" ht="13.2">
      <c r="B596" s="87"/>
    </row>
    <row r="597" spans="2:2" ht="13.2">
      <c r="B597" s="87"/>
    </row>
    <row r="598" spans="2:2" ht="13.2">
      <c r="B598" s="87"/>
    </row>
    <row r="599" spans="2:2" ht="13.2">
      <c r="B599" s="87"/>
    </row>
    <row r="600" spans="2:2" ht="13.2">
      <c r="B600" s="87"/>
    </row>
    <row r="601" spans="2:2" ht="13.2">
      <c r="B601" s="87"/>
    </row>
    <row r="602" spans="2:2" ht="13.2">
      <c r="B602" s="87"/>
    </row>
    <row r="603" spans="2:2" ht="13.2">
      <c r="B603" s="87"/>
    </row>
    <row r="604" spans="2:2" ht="13.2">
      <c r="B604" s="87"/>
    </row>
    <row r="605" spans="2:2" ht="13.2">
      <c r="B605" s="87"/>
    </row>
    <row r="606" spans="2:2" ht="13.2">
      <c r="B606" s="87"/>
    </row>
    <row r="607" spans="2:2" ht="13.2">
      <c r="B607" s="87"/>
    </row>
    <row r="608" spans="2:2" ht="13.2">
      <c r="B608" s="87"/>
    </row>
    <row r="609" spans="2:2" ht="13.2">
      <c r="B609" s="87"/>
    </row>
    <row r="610" spans="2:2" ht="13.2">
      <c r="B610" s="87"/>
    </row>
    <row r="611" spans="2:2" ht="13.2">
      <c r="B611" s="87"/>
    </row>
    <row r="612" spans="2:2" ht="13.2">
      <c r="B612" s="87"/>
    </row>
    <row r="613" spans="2:2" ht="13.2">
      <c r="B613" s="87"/>
    </row>
    <row r="614" spans="2:2" ht="13.2">
      <c r="B614" s="87"/>
    </row>
    <row r="615" spans="2:2" ht="13.2">
      <c r="B615" s="87"/>
    </row>
    <row r="616" spans="2:2" ht="13.2">
      <c r="B616" s="87"/>
    </row>
    <row r="617" spans="2:2" ht="13.2">
      <c r="B617" s="87"/>
    </row>
    <row r="618" spans="2:2" ht="13.2">
      <c r="B618" s="87"/>
    </row>
    <row r="619" spans="2:2" ht="13.2">
      <c r="B619" s="87"/>
    </row>
    <row r="620" spans="2:2" ht="13.2">
      <c r="B620" s="87"/>
    </row>
    <row r="621" spans="2:2" ht="13.2">
      <c r="B621" s="87"/>
    </row>
    <row r="622" spans="2:2" ht="13.2">
      <c r="B622" s="87"/>
    </row>
    <row r="623" spans="2:2" ht="13.2">
      <c r="B623" s="87"/>
    </row>
    <row r="624" spans="2:2" ht="13.2">
      <c r="B624" s="87"/>
    </row>
    <row r="625" spans="2:2" ht="13.2">
      <c r="B625" s="87"/>
    </row>
    <row r="626" spans="2:2" ht="13.2">
      <c r="B626" s="87"/>
    </row>
    <row r="627" spans="2:2" ht="13.2">
      <c r="B627" s="87"/>
    </row>
    <row r="628" spans="2:2" ht="13.2">
      <c r="B628" s="87"/>
    </row>
    <row r="629" spans="2:2" ht="13.2">
      <c r="B629" s="87"/>
    </row>
    <row r="630" spans="2:2" ht="13.2">
      <c r="B630" s="87"/>
    </row>
    <row r="631" spans="2:2" ht="13.2">
      <c r="B631" s="87"/>
    </row>
    <row r="632" spans="2:2" ht="13.2">
      <c r="B632" s="87"/>
    </row>
    <row r="633" spans="2:2" ht="13.2">
      <c r="B633" s="87"/>
    </row>
    <row r="634" spans="2:2" ht="13.2">
      <c r="B634" s="87"/>
    </row>
    <row r="635" spans="2:2" ht="13.2">
      <c r="B635" s="87"/>
    </row>
    <row r="636" spans="2:2" ht="13.2">
      <c r="B636" s="87"/>
    </row>
    <row r="637" spans="2:2" ht="13.2">
      <c r="B637" s="87"/>
    </row>
    <row r="638" spans="2:2" ht="13.2">
      <c r="B638" s="87"/>
    </row>
    <row r="639" spans="2:2" ht="13.2">
      <c r="B639" s="87"/>
    </row>
    <row r="640" spans="2:2" ht="13.2">
      <c r="B640" s="87"/>
    </row>
    <row r="641" spans="2:2" ht="13.2">
      <c r="B641" s="87"/>
    </row>
    <row r="642" spans="2:2" ht="13.2">
      <c r="B642" s="87"/>
    </row>
    <row r="643" spans="2:2" ht="13.2">
      <c r="B643" s="87"/>
    </row>
    <row r="644" spans="2:2" ht="13.2">
      <c r="B644" s="87"/>
    </row>
    <row r="645" spans="2:2" ht="13.2">
      <c r="B645" s="87"/>
    </row>
    <row r="646" spans="2:2" ht="13.2">
      <c r="B646" s="87"/>
    </row>
    <row r="647" spans="2:2" ht="13.2">
      <c r="B647" s="87"/>
    </row>
    <row r="648" spans="2:2" ht="13.2">
      <c r="B648" s="87"/>
    </row>
    <row r="649" spans="2:2" ht="13.2">
      <c r="B649" s="87"/>
    </row>
    <row r="650" spans="2:2" ht="13.2">
      <c r="B650" s="87"/>
    </row>
    <row r="651" spans="2:2" ht="13.2">
      <c r="B651" s="87"/>
    </row>
    <row r="652" spans="2:2" ht="13.2">
      <c r="B652" s="87"/>
    </row>
    <row r="653" spans="2:2" ht="13.2">
      <c r="B653" s="87"/>
    </row>
    <row r="654" spans="2:2" ht="13.2">
      <c r="B654" s="87"/>
    </row>
    <row r="655" spans="2:2" ht="13.2">
      <c r="B655" s="87"/>
    </row>
    <row r="656" spans="2:2" ht="13.2">
      <c r="B656" s="87"/>
    </row>
    <row r="657" spans="2:2" ht="13.2">
      <c r="B657" s="87"/>
    </row>
    <row r="658" spans="2:2" ht="13.2">
      <c r="B658" s="87"/>
    </row>
    <row r="659" spans="2:2" ht="13.2">
      <c r="B659" s="87"/>
    </row>
    <row r="660" spans="2:2" ht="13.2">
      <c r="B660" s="87"/>
    </row>
    <row r="661" spans="2:2" ht="13.2">
      <c r="B661" s="87"/>
    </row>
    <row r="662" spans="2:2" ht="13.2">
      <c r="B662" s="87"/>
    </row>
    <row r="663" spans="2:2" ht="13.2">
      <c r="B663" s="87"/>
    </row>
    <row r="664" spans="2:2" ht="13.2">
      <c r="B664" s="87"/>
    </row>
    <row r="665" spans="2:2" ht="13.2">
      <c r="B665" s="87"/>
    </row>
    <row r="666" spans="2:2" ht="13.2">
      <c r="B666" s="87"/>
    </row>
    <row r="667" spans="2:2" ht="13.2">
      <c r="B667" s="87"/>
    </row>
    <row r="668" spans="2:2" ht="13.2">
      <c r="B668" s="87"/>
    </row>
    <row r="669" spans="2:2" ht="13.2">
      <c r="B669" s="87"/>
    </row>
    <row r="670" spans="2:2" ht="13.2">
      <c r="B670" s="87"/>
    </row>
    <row r="671" spans="2:2" ht="13.2">
      <c r="B671" s="87"/>
    </row>
    <row r="672" spans="2:2" ht="13.2">
      <c r="B672" s="87"/>
    </row>
    <row r="673" spans="2:2" ht="13.2">
      <c r="B673" s="87"/>
    </row>
    <row r="674" spans="2:2" ht="13.2">
      <c r="B674" s="87"/>
    </row>
    <row r="675" spans="2:2" ht="13.2">
      <c r="B675" s="87"/>
    </row>
    <row r="676" spans="2:2" ht="13.2">
      <c r="B676" s="87"/>
    </row>
    <row r="677" spans="2:2" ht="13.2">
      <c r="B677" s="87"/>
    </row>
    <row r="678" spans="2:2" ht="13.2">
      <c r="B678" s="87"/>
    </row>
    <row r="679" spans="2:2" ht="13.2">
      <c r="B679" s="87"/>
    </row>
    <row r="680" spans="2:2" ht="13.2">
      <c r="B680" s="87"/>
    </row>
    <row r="681" spans="2:2" ht="13.2">
      <c r="B681" s="87"/>
    </row>
    <row r="682" spans="2:2" ht="13.2">
      <c r="B682" s="87"/>
    </row>
    <row r="683" spans="2:2" ht="13.2">
      <c r="B683" s="87"/>
    </row>
    <row r="684" spans="2:2" ht="13.2">
      <c r="B684" s="87"/>
    </row>
    <row r="685" spans="2:2" ht="13.2">
      <c r="B685" s="87"/>
    </row>
    <row r="686" spans="2:2" ht="13.2">
      <c r="B686" s="87"/>
    </row>
    <row r="687" spans="2:2" ht="13.2">
      <c r="B687" s="87"/>
    </row>
    <row r="688" spans="2:2" ht="13.2">
      <c r="B688" s="87"/>
    </row>
    <row r="689" spans="2:2" ht="13.2">
      <c r="B689" s="87"/>
    </row>
    <row r="690" spans="2:2" ht="13.2">
      <c r="B690" s="87"/>
    </row>
    <row r="691" spans="2:2" ht="13.2">
      <c r="B691" s="87"/>
    </row>
    <row r="692" spans="2:2" ht="13.2">
      <c r="B692" s="87"/>
    </row>
    <row r="693" spans="2:2" ht="13.2">
      <c r="B693" s="87"/>
    </row>
    <row r="694" spans="2:2" ht="13.2">
      <c r="B694" s="87"/>
    </row>
    <row r="695" spans="2:2" ht="13.2">
      <c r="B695" s="87"/>
    </row>
    <row r="696" spans="2:2" ht="13.2">
      <c r="B696" s="87"/>
    </row>
    <row r="697" spans="2:2" ht="13.2">
      <c r="B697" s="87"/>
    </row>
    <row r="698" spans="2:2" ht="13.2">
      <c r="B698" s="87"/>
    </row>
    <row r="699" spans="2:2" ht="13.2">
      <c r="B699" s="87"/>
    </row>
    <row r="700" spans="2:2" ht="13.2">
      <c r="B700" s="87"/>
    </row>
    <row r="701" spans="2:2" ht="13.2">
      <c r="B701" s="87"/>
    </row>
    <row r="702" spans="2:2" ht="13.2">
      <c r="B702" s="87"/>
    </row>
    <row r="703" spans="2:2" ht="13.2">
      <c r="B703" s="87"/>
    </row>
    <row r="704" spans="2:2" ht="13.2">
      <c r="B704" s="87"/>
    </row>
    <row r="705" spans="2:2" ht="13.2">
      <c r="B705" s="87"/>
    </row>
    <row r="706" spans="2:2" ht="13.2">
      <c r="B706" s="87"/>
    </row>
    <row r="707" spans="2:2" ht="13.2">
      <c r="B707" s="87"/>
    </row>
    <row r="708" spans="2:2" ht="13.2">
      <c r="B708" s="87"/>
    </row>
    <row r="709" spans="2:2" ht="13.2">
      <c r="B709" s="87"/>
    </row>
    <row r="710" spans="2:2" ht="13.2">
      <c r="B710" s="87"/>
    </row>
    <row r="711" spans="2:2" ht="13.2">
      <c r="B711" s="87"/>
    </row>
    <row r="712" spans="2:2" ht="13.2">
      <c r="B712" s="87"/>
    </row>
    <row r="713" spans="2:2" ht="13.2">
      <c r="B713" s="87"/>
    </row>
    <row r="714" spans="2:2" ht="13.2">
      <c r="B714" s="87"/>
    </row>
    <row r="715" spans="2:2" ht="13.2">
      <c r="B715" s="87"/>
    </row>
    <row r="716" spans="2:2" ht="13.2">
      <c r="B716" s="87"/>
    </row>
    <row r="717" spans="2:2" ht="13.2">
      <c r="B717" s="87"/>
    </row>
    <row r="718" spans="2:2" ht="13.2">
      <c r="B718" s="87"/>
    </row>
    <row r="719" spans="2:2" ht="13.2">
      <c r="B719" s="87"/>
    </row>
    <row r="720" spans="2:2" ht="13.2">
      <c r="B720" s="87"/>
    </row>
    <row r="721" spans="2:2" ht="13.2">
      <c r="B721" s="87"/>
    </row>
    <row r="722" spans="2:2" ht="13.2">
      <c r="B722" s="87"/>
    </row>
    <row r="723" spans="2:2" ht="13.2">
      <c r="B723" s="87"/>
    </row>
    <row r="724" spans="2:2" ht="13.2">
      <c r="B724" s="87"/>
    </row>
    <row r="725" spans="2:2" ht="13.2">
      <c r="B725" s="87"/>
    </row>
    <row r="726" spans="2:2" ht="13.2">
      <c r="B726" s="87"/>
    </row>
    <row r="727" spans="2:2" ht="13.2">
      <c r="B727" s="87"/>
    </row>
    <row r="728" spans="2:2" ht="13.2">
      <c r="B728" s="87"/>
    </row>
    <row r="729" spans="2:2" ht="13.2">
      <c r="B729" s="87"/>
    </row>
    <row r="730" spans="2:2" ht="13.2">
      <c r="B730" s="87"/>
    </row>
    <row r="731" spans="2:2" ht="13.2">
      <c r="B731" s="87"/>
    </row>
    <row r="732" spans="2:2" ht="13.2">
      <c r="B732" s="87"/>
    </row>
    <row r="733" spans="2:2" ht="13.2">
      <c r="B733" s="87"/>
    </row>
    <row r="734" spans="2:2" ht="13.2">
      <c r="B734" s="87"/>
    </row>
    <row r="735" spans="2:2" ht="13.2">
      <c r="B735" s="87"/>
    </row>
    <row r="736" spans="2:2" ht="13.2">
      <c r="B736" s="87"/>
    </row>
    <row r="737" spans="2:2" ht="13.2">
      <c r="B737" s="87"/>
    </row>
    <row r="738" spans="2:2" ht="13.2">
      <c r="B738" s="87"/>
    </row>
    <row r="739" spans="2:2" ht="13.2">
      <c r="B739" s="87"/>
    </row>
    <row r="740" spans="2:2" ht="13.2">
      <c r="B740" s="87"/>
    </row>
    <row r="741" spans="2:2" ht="13.2">
      <c r="B741" s="87"/>
    </row>
    <row r="742" spans="2:2" ht="13.2">
      <c r="B742" s="87"/>
    </row>
    <row r="743" spans="2:2" ht="13.2">
      <c r="B743" s="87"/>
    </row>
    <row r="744" spans="2:2" ht="13.2">
      <c r="B744" s="87"/>
    </row>
    <row r="745" spans="2:2" ht="13.2">
      <c r="B745" s="87"/>
    </row>
    <row r="746" spans="2:2" ht="13.2">
      <c r="B746" s="87"/>
    </row>
    <row r="747" spans="2:2" ht="13.2">
      <c r="B747" s="87"/>
    </row>
    <row r="748" spans="2:2" ht="13.2">
      <c r="B748" s="87"/>
    </row>
    <row r="749" spans="2:2" ht="13.2">
      <c r="B749" s="87"/>
    </row>
    <row r="750" spans="2:2" ht="13.2">
      <c r="B750" s="87"/>
    </row>
    <row r="751" spans="2:2" ht="13.2">
      <c r="B751" s="87"/>
    </row>
    <row r="752" spans="2:2" ht="13.2">
      <c r="B752" s="87"/>
    </row>
    <row r="753" spans="2:2" ht="13.2">
      <c r="B753" s="87"/>
    </row>
    <row r="754" spans="2:2" ht="13.2">
      <c r="B754" s="87"/>
    </row>
    <row r="755" spans="2:2" ht="13.2">
      <c r="B755" s="87"/>
    </row>
    <row r="756" spans="2:2" ht="13.2">
      <c r="B756" s="87"/>
    </row>
    <row r="757" spans="2:2" ht="13.2">
      <c r="B757" s="87"/>
    </row>
    <row r="758" spans="2:2" ht="13.2">
      <c r="B758" s="87"/>
    </row>
    <row r="759" spans="2:2" ht="13.2">
      <c r="B759" s="87"/>
    </row>
    <row r="760" spans="2:2" ht="13.2">
      <c r="B760" s="87"/>
    </row>
    <row r="761" spans="2:2" ht="13.2">
      <c r="B761" s="87"/>
    </row>
    <row r="762" spans="2:2" ht="13.2">
      <c r="B762" s="87"/>
    </row>
    <row r="763" spans="2:2" ht="13.2">
      <c r="B763" s="87"/>
    </row>
    <row r="764" spans="2:2" ht="13.2">
      <c r="B764" s="87"/>
    </row>
    <row r="765" spans="2:2" ht="13.2">
      <c r="B765" s="87"/>
    </row>
    <row r="766" spans="2:2" ht="13.2">
      <c r="B766" s="87"/>
    </row>
    <row r="767" spans="2:2" ht="13.2">
      <c r="B767" s="87"/>
    </row>
    <row r="768" spans="2:2" ht="13.2">
      <c r="B768" s="87"/>
    </row>
    <row r="769" spans="2:2" ht="13.2">
      <c r="B769" s="87"/>
    </row>
    <row r="770" spans="2:2" ht="13.2">
      <c r="B770" s="87"/>
    </row>
    <row r="771" spans="2:2" ht="13.2">
      <c r="B771" s="87"/>
    </row>
    <row r="772" spans="2:2" ht="13.2">
      <c r="B772" s="87"/>
    </row>
    <row r="773" spans="2:2" ht="13.2">
      <c r="B773" s="87"/>
    </row>
    <row r="774" spans="2:2" ht="13.2">
      <c r="B774" s="87"/>
    </row>
    <row r="775" spans="2:2" ht="13.2">
      <c r="B775" s="87"/>
    </row>
    <row r="776" spans="2:2" ht="13.2">
      <c r="B776" s="87"/>
    </row>
    <row r="777" spans="2:2" ht="13.2">
      <c r="B777" s="87"/>
    </row>
    <row r="778" spans="2:2" ht="13.2">
      <c r="B778" s="87"/>
    </row>
    <row r="779" spans="2:2" ht="13.2">
      <c r="B779" s="87"/>
    </row>
    <row r="780" spans="2:2" ht="13.2">
      <c r="B780" s="87"/>
    </row>
    <row r="781" spans="2:2" ht="13.2">
      <c r="B781" s="87"/>
    </row>
    <row r="782" spans="2:2" ht="13.2">
      <c r="B782" s="87"/>
    </row>
    <row r="783" spans="2:2" ht="13.2">
      <c r="B783" s="87"/>
    </row>
    <row r="784" spans="2:2" ht="13.2">
      <c r="B784" s="87"/>
    </row>
    <row r="785" spans="2:2" ht="13.2">
      <c r="B785" s="87"/>
    </row>
    <row r="786" spans="2:2" ht="13.2">
      <c r="B786" s="87"/>
    </row>
    <row r="787" spans="2:2" ht="13.2">
      <c r="B787" s="87"/>
    </row>
    <row r="788" spans="2:2" ht="13.2">
      <c r="B788" s="87"/>
    </row>
    <row r="789" spans="2:2" ht="13.2">
      <c r="B789" s="87"/>
    </row>
    <row r="790" spans="2:2" ht="13.2">
      <c r="B790" s="87"/>
    </row>
    <row r="791" spans="2:2" ht="13.2">
      <c r="B791" s="87"/>
    </row>
    <row r="792" spans="2:2" ht="13.2">
      <c r="B792" s="87"/>
    </row>
    <row r="793" spans="2:2" ht="13.2">
      <c r="B793" s="87"/>
    </row>
    <row r="794" spans="2:2" ht="13.2">
      <c r="B794" s="87"/>
    </row>
    <row r="795" spans="2:2" ht="13.2">
      <c r="B795" s="87"/>
    </row>
    <row r="796" spans="2:2" ht="13.2">
      <c r="B796" s="87"/>
    </row>
    <row r="797" spans="2:2" ht="13.2">
      <c r="B797" s="87"/>
    </row>
    <row r="798" spans="2:2" ht="13.2">
      <c r="B798" s="87"/>
    </row>
    <row r="799" spans="2:2" ht="13.2">
      <c r="B799" s="87"/>
    </row>
    <row r="800" spans="2:2" ht="13.2">
      <c r="B800" s="87"/>
    </row>
    <row r="801" spans="2:2" ht="13.2">
      <c r="B801" s="87"/>
    </row>
    <row r="802" spans="2:2" ht="13.2">
      <c r="B802" s="87"/>
    </row>
    <row r="803" spans="2:2" ht="13.2">
      <c r="B803" s="87"/>
    </row>
    <row r="804" spans="2:2" ht="13.2">
      <c r="B804" s="87"/>
    </row>
    <row r="805" spans="2:2" ht="13.2">
      <c r="B805" s="87"/>
    </row>
    <row r="806" spans="2:2" ht="13.2">
      <c r="B806" s="87"/>
    </row>
    <row r="807" spans="2:2" ht="13.2">
      <c r="B807" s="87"/>
    </row>
    <row r="808" spans="2:2" ht="13.2">
      <c r="B808" s="87"/>
    </row>
    <row r="809" spans="2:2" ht="13.2">
      <c r="B809" s="87"/>
    </row>
    <row r="810" spans="2:2" ht="13.2">
      <c r="B810" s="87"/>
    </row>
    <row r="811" spans="2:2" ht="13.2">
      <c r="B811" s="87"/>
    </row>
    <row r="812" spans="2:2" ht="13.2">
      <c r="B812" s="87"/>
    </row>
    <row r="813" spans="2:2" ht="13.2">
      <c r="B813" s="87"/>
    </row>
    <row r="814" spans="2:2" ht="13.2">
      <c r="B814" s="87"/>
    </row>
    <row r="815" spans="2:2" ht="13.2">
      <c r="B815" s="87"/>
    </row>
    <row r="816" spans="2:2" ht="13.2">
      <c r="B816" s="87"/>
    </row>
    <row r="817" spans="2:2" ht="13.2">
      <c r="B817" s="87"/>
    </row>
    <row r="818" spans="2:2" ht="13.2">
      <c r="B818" s="87"/>
    </row>
    <row r="819" spans="2:2" ht="13.2">
      <c r="B819" s="87"/>
    </row>
    <row r="820" spans="2:2" ht="13.2">
      <c r="B820" s="87"/>
    </row>
    <row r="821" spans="2:2" ht="13.2">
      <c r="B821" s="87"/>
    </row>
    <row r="822" spans="2:2" ht="13.2">
      <c r="B822" s="87"/>
    </row>
    <row r="823" spans="2:2" ht="13.2">
      <c r="B823" s="87"/>
    </row>
    <row r="824" spans="2:2" ht="13.2">
      <c r="B824" s="87"/>
    </row>
    <row r="825" spans="2:2" ht="13.2">
      <c r="B825" s="87"/>
    </row>
    <row r="826" spans="2:2" ht="13.2">
      <c r="B826" s="87"/>
    </row>
    <row r="827" spans="2:2" ht="13.2">
      <c r="B827" s="87"/>
    </row>
    <row r="828" spans="2:2" ht="13.2">
      <c r="B828" s="87"/>
    </row>
    <row r="829" spans="2:2" ht="13.2">
      <c r="B829" s="87"/>
    </row>
    <row r="830" spans="2:2" ht="13.2">
      <c r="B830" s="87"/>
    </row>
    <row r="831" spans="2:2" ht="13.2">
      <c r="B831" s="87"/>
    </row>
    <row r="832" spans="2:2" ht="13.2">
      <c r="B832" s="87"/>
    </row>
    <row r="833" spans="2:2" ht="13.2">
      <c r="B833" s="87"/>
    </row>
    <row r="834" spans="2:2" ht="13.2">
      <c r="B834" s="87"/>
    </row>
    <row r="835" spans="2:2" ht="13.2">
      <c r="B835" s="87"/>
    </row>
    <row r="836" spans="2:2" ht="13.2">
      <c r="B836" s="87"/>
    </row>
    <row r="837" spans="2:2" ht="13.2">
      <c r="B837" s="87"/>
    </row>
    <row r="838" spans="2:2" ht="13.2">
      <c r="B838" s="87"/>
    </row>
    <row r="839" spans="2:2" ht="13.2">
      <c r="B839" s="87"/>
    </row>
    <row r="840" spans="2:2" ht="13.2">
      <c r="B840" s="87"/>
    </row>
    <row r="841" spans="2:2" ht="13.2">
      <c r="B841" s="87"/>
    </row>
    <row r="842" spans="2:2" ht="13.2">
      <c r="B842" s="87"/>
    </row>
    <row r="843" spans="2:2" ht="13.2">
      <c r="B843" s="87"/>
    </row>
    <row r="844" spans="2:2" ht="13.2">
      <c r="B844" s="87"/>
    </row>
    <row r="845" spans="2:2" ht="13.2">
      <c r="B845" s="87"/>
    </row>
    <row r="846" spans="2:2" ht="13.2">
      <c r="B846" s="87"/>
    </row>
    <row r="847" spans="2:2" ht="13.2">
      <c r="B847" s="87"/>
    </row>
    <row r="848" spans="2:2" ht="13.2">
      <c r="B848" s="87"/>
    </row>
    <row r="849" spans="2:2" ht="13.2">
      <c r="B849" s="87"/>
    </row>
    <row r="850" spans="2:2" ht="13.2">
      <c r="B850" s="87"/>
    </row>
    <row r="851" spans="2:2" ht="13.2">
      <c r="B851" s="87"/>
    </row>
    <row r="852" spans="2:2" ht="13.2">
      <c r="B852" s="87"/>
    </row>
    <row r="853" spans="2:2" ht="13.2">
      <c r="B853" s="87"/>
    </row>
    <row r="854" spans="2:2" ht="13.2">
      <c r="B854" s="87"/>
    </row>
    <row r="855" spans="2:2" ht="13.2">
      <c r="B855" s="87"/>
    </row>
    <row r="856" spans="2:2" ht="13.2">
      <c r="B856" s="87"/>
    </row>
    <row r="857" spans="2:2" ht="13.2">
      <c r="B857" s="87"/>
    </row>
    <row r="858" spans="2:2" ht="13.2">
      <c r="B858" s="87"/>
    </row>
    <row r="859" spans="2:2" ht="13.2">
      <c r="B859" s="87"/>
    </row>
    <row r="860" spans="2:2" ht="13.2">
      <c r="B860" s="87"/>
    </row>
    <row r="861" spans="2:2" ht="13.2">
      <c r="B861" s="87"/>
    </row>
    <row r="862" spans="2:2" ht="13.2">
      <c r="B862" s="87"/>
    </row>
    <row r="863" spans="2:2" ht="13.2">
      <c r="B863" s="87"/>
    </row>
    <row r="864" spans="2:2" ht="13.2">
      <c r="B864" s="87"/>
    </row>
    <row r="865" spans="2:2" ht="13.2">
      <c r="B865" s="87"/>
    </row>
    <row r="866" spans="2:2" ht="13.2">
      <c r="B866" s="87"/>
    </row>
    <row r="867" spans="2:2" ht="13.2">
      <c r="B867" s="87"/>
    </row>
    <row r="868" spans="2:2" ht="13.2">
      <c r="B868" s="87"/>
    </row>
    <row r="869" spans="2:2" ht="13.2">
      <c r="B869" s="87"/>
    </row>
    <row r="870" spans="2:2" ht="13.2">
      <c r="B870" s="87"/>
    </row>
    <row r="871" spans="2:2" ht="13.2">
      <c r="B871" s="87"/>
    </row>
    <row r="872" spans="2:2" ht="13.2">
      <c r="B872" s="87"/>
    </row>
    <row r="873" spans="2:2" ht="13.2">
      <c r="B873" s="87"/>
    </row>
    <row r="874" spans="2:2" ht="13.2">
      <c r="B874" s="87"/>
    </row>
    <row r="875" spans="2:2" ht="13.2">
      <c r="B875" s="87"/>
    </row>
    <row r="876" spans="2:2" ht="13.2">
      <c r="B876" s="87"/>
    </row>
    <row r="877" spans="2:2" ht="13.2">
      <c r="B877" s="87"/>
    </row>
    <row r="878" spans="2:2" ht="13.2">
      <c r="B878" s="87"/>
    </row>
    <row r="879" spans="2:2" ht="13.2">
      <c r="B879" s="87"/>
    </row>
    <row r="880" spans="2:2" ht="13.2">
      <c r="B880" s="87"/>
    </row>
    <row r="881" spans="2:2" ht="13.2">
      <c r="B881" s="87"/>
    </row>
    <row r="882" spans="2:2" ht="13.2">
      <c r="B882" s="87"/>
    </row>
    <row r="883" spans="2:2" ht="13.2">
      <c r="B883" s="87"/>
    </row>
    <row r="884" spans="2:2" ht="13.2">
      <c r="B884" s="87"/>
    </row>
    <row r="885" spans="2:2" ht="13.2">
      <c r="B885" s="87"/>
    </row>
    <row r="886" spans="2:2" ht="13.2">
      <c r="B886" s="87"/>
    </row>
    <row r="887" spans="2:2" ht="13.2">
      <c r="B887" s="87"/>
    </row>
    <row r="888" spans="2:2" ht="13.2">
      <c r="B888" s="87"/>
    </row>
    <row r="889" spans="2:2" ht="13.2">
      <c r="B889" s="87"/>
    </row>
    <row r="890" spans="2:2" ht="13.2">
      <c r="B890" s="87"/>
    </row>
    <row r="891" spans="2:2" ht="13.2">
      <c r="B891" s="87"/>
    </row>
    <row r="892" spans="2:2" ht="13.2">
      <c r="B892" s="87"/>
    </row>
    <row r="893" spans="2:2" ht="13.2">
      <c r="B893" s="87"/>
    </row>
    <row r="894" spans="2:2" ht="13.2">
      <c r="B894" s="87"/>
    </row>
    <row r="895" spans="2:2" ht="13.2">
      <c r="B895" s="87"/>
    </row>
    <row r="896" spans="2:2" ht="13.2">
      <c r="B896" s="87"/>
    </row>
    <row r="897" spans="2:2" ht="13.2">
      <c r="B897" s="87"/>
    </row>
    <row r="898" spans="2:2" ht="13.2">
      <c r="B898" s="87"/>
    </row>
    <row r="899" spans="2:2" ht="13.2">
      <c r="B899" s="87"/>
    </row>
    <row r="900" spans="2:2" ht="13.2">
      <c r="B900" s="87"/>
    </row>
    <row r="901" spans="2:2" ht="13.2">
      <c r="B901" s="87"/>
    </row>
    <row r="902" spans="2:2" ht="13.2">
      <c r="B902" s="87"/>
    </row>
    <row r="903" spans="2:2" ht="13.2">
      <c r="B903" s="87"/>
    </row>
    <row r="904" spans="2:2" ht="13.2">
      <c r="B904" s="87"/>
    </row>
    <row r="905" spans="2:2" ht="13.2">
      <c r="B905" s="87"/>
    </row>
    <row r="906" spans="2:2" ht="13.2">
      <c r="B906" s="87"/>
    </row>
    <row r="907" spans="2:2" ht="13.2">
      <c r="B907" s="87"/>
    </row>
    <row r="908" spans="2:2" ht="13.2">
      <c r="B908" s="87"/>
    </row>
    <row r="909" spans="2:2" ht="13.2">
      <c r="B909" s="87"/>
    </row>
    <row r="910" spans="2:2" ht="13.2">
      <c r="B910" s="87"/>
    </row>
    <row r="911" spans="2:2" ht="13.2">
      <c r="B911" s="87"/>
    </row>
    <row r="912" spans="2:2" ht="13.2">
      <c r="B912" s="87"/>
    </row>
    <row r="913" spans="2:2" ht="13.2">
      <c r="B913" s="87"/>
    </row>
    <row r="914" spans="2:2" ht="13.2">
      <c r="B914" s="87"/>
    </row>
    <row r="915" spans="2:2" ht="13.2">
      <c r="B915" s="87"/>
    </row>
    <row r="916" spans="2:2" ht="13.2">
      <c r="B916" s="87"/>
    </row>
    <row r="917" spans="2:2" ht="13.2">
      <c r="B917" s="87"/>
    </row>
    <row r="918" spans="2:2" ht="13.2">
      <c r="B918" s="87"/>
    </row>
    <row r="919" spans="2:2" ht="13.2">
      <c r="B919" s="87"/>
    </row>
    <row r="920" spans="2:2" ht="13.2">
      <c r="B920" s="87"/>
    </row>
    <row r="921" spans="2:2" ht="13.2">
      <c r="B921" s="87"/>
    </row>
    <row r="922" spans="2:2" ht="13.2">
      <c r="B922" s="87"/>
    </row>
    <row r="923" spans="2:2" ht="13.2">
      <c r="B923" s="87"/>
    </row>
    <row r="924" spans="2:2" ht="13.2">
      <c r="B924" s="87"/>
    </row>
    <row r="925" spans="2:2" ht="13.2">
      <c r="B925" s="87"/>
    </row>
    <row r="926" spans="2:2" ht="13.2">
      <c r="B926" s="87"/>
    </row>
    <row r="927" spans="2:2" ht="13.2">
      <c r="B927" s="87"/>
    </row>
    <row r="928" spans="2:2" ht="13.2">
      <c r="B928" s="87"/>
    </row>
    <row r="929" spans="2:2" ht="13.2">
      <c r="B929" s="87"/>
    </row>
    <row r="930" spans="2:2" ht="13.2">
      <c r="B930" s="87"/>
    </row>
    <row r="931" spans="2:2" ht="13.2">
      <c r="B931" s="87"/>
    </row>
    <row r="932" spans="2:2" ht="13.2">
      <c r="B932" s="87"/>
    </row>
    <row r="933" spans="2:2" ht="13.2">
      <c r="B933" s="87"/>
    </row>
    <row r="934" spans="2:2" ht="13.2">
      <c r="B934" s="87"/>
    </row>
    <row r="935" spans="2:2" ht="13.2">
      <c r="B935" s="87"/>
    </row>
    <row r="936" spans="2:2" ht="13.2">
      <c r="B936" s="87"/>
    </row>
    <row r="937" spans="2:2" ht="13.2">
      <c r="B937" s="87"/>
    </row>
    <row r="938" spans="2:2" ht="13.2">
      <c r="B938" s="87"/>
    </row>
    <row r="939" spans="2:2" ht="13.2">
      <c r="B939" s="87"/>
    </row>
    <row r="940" spans="2:2" ht="13.2">
      <c r="B940" s="87"/>
    </row>
    <row r="941" spans="2:2" ht="13.2">
      <c r="B941" s="87"/>
    </row>
    <row r="942" spans="2:2" ht="13.2">
      <c r="B942" s="87"/>
    </row>
    <row r="943" spans="2:2" ht="13.2">
      <c r="B943" s="87"/>
    </row>
    <row r="944" spans="2:2" ht="13.2">
      <c r="B944" s="87"/>
    </row>
    <row r="945" spans="2:2" ht="13.2">
      <c r="B945" s="87"/>
    </row>
    <row r="946" spans="2:2" ht="13.2">
      <c r="B946" s="87"/>
    </row>
    <row r="947" spans="2:2" ht="13.2">
      <c r="B947" s="87"/>
    </row>
    <row r="948" spans="2:2" ht="13.2">
      <c r="B948" s="87"/>
    </row>
    <row r="949" spans="2:2" ht="13.2">
      <c r="B949" s="87"/>
    </row>
    <row r="950" spans="2:2" ht="13.2">
      <c r="B950" s="87"/>
    </row>
    <row r="951" spans="2:2" ht="13.2">
      <c r="B951" s="87"/>
    </row>
    <row r="952" spans="2:2" ht="13.2">
      <c r="B952" s="87"/>
    </row>
    <row r="953" spans="2:2" ht="13.2">
      <c r="B953" s="87"/>
    </row>
    <row r="954" spans="2:2" ht="13.2">
      <c r="B954" s="87"/>
    </row>
    <row r="955" spans="2:2" ht="13.2">
      <c r="B955" s="87"/>
    </row>
    <row r="956" spans="2:2" ht="13.2">
      <c r="B956" s="87"/>
    </row>
    <row r="957" spans="2:2" ht="13.2">
      <c r="B957" s="87"/>
    </row>
    <row r="958" spans="2:2" ht="13.2">
      <c r="B958" s="87"/>
    </row>
    <row r="959" spans="2:2" ht="13.2">
      <c r="B959" s="87"/>
    </row>
    <row r="960" spans="2:2" ht="13.2">
      <c r="B960" s="87"/>
    </row>
    <row r="961" spans="2:2" ht="13.2">
      <c r="B961" s="87"/>
    </row>
    <row r="962" spans="2:2" ht="13.2">
      <c r="B962" s="87"/>
    </row>
    <row r="963" spans="2:2" ht="13.2">
      <c r="B963" s="87"/>
    </row>
    <row r="964" spans="2:2" ht="13.2">
      <c r="B964" s="87"/>
    </row>
    <row r="965" spans="2:2" ht="13.2">
      <c r="B965" s="87"/>
    </row>
    <row r="966" spans="2:2" ht="13.2">
      <c r="B966" s="87"/>
    </row>
    <row r="967" spans="2:2" ht="13.2">
      <c r="B967" s="87"/>
    </row>
    <row r="968" spans="2:2" ht="13.2">
      <c r="B968" s="87"/>
    </row>
    <row r="969" spans="2:2" ht="13.2">
      <c r="B969" s="87"/>
    </row>
    <row r="970" spans="2:2" ht="13.2">
      <c r="B970" s="87"/>
    </row>
    <row r="971" spans="2:2" ht="13.2">
      <c r="B971" s="87"/>
    </row>
    <row r="972" spans="2:2" ht="13.2">
      <c r="B972" s="87"/>
    </row>
    <row r="973" spans="2:2" ht="13.2">
      <c r="B973" s="87"/>
    </row>
    <row r="974" spans="2:2" ht="13.2">
      <c r="B974" s="87"/>
    </row>
    <row r="975" spans="2:2" ht="13.2">
      <c r="B975" s="87"/>
    </row>
    <row r="976" spans="2:2" ht="13.2">
      <c r="B976" s="87"/>
    </row>
    <row r="977" spans="2:2" ht="13.2">
      <c r="B977" s="87"/>
    </row>
    <row r="978" spans="2:2" ht="13.2">
      <c r="B978" s="87"/>
    </row>
    <row r="979" spans="2:2" ht="13.2">
      <c r="B979" s="87"/>
    </row>
    <row r="980" spans="2:2" ht="13.2">
      <c r="B980" s="87"/>
    </row>
    <row r="981" spans="2:2" ht="13.2">
      <c r="B981" s="87"/>
    </row>
    <row r="982" spans="2:2" ht="13.2">
      <c r="B982" s="87"/>
    </row>
    <row r="983" spans="2:2" ht="13.2">
      <c r="B983" s="87"/>
    </row>
    <row r="984" spans="2:2" ht="13.2">
      <c r="B984" s="87"/>
    </row>
    <row r="985" spans="2:2" ht="13.2">
      <c r="B985" s="87"/>
    </row>
    <row r="986" spans="2:2" ht="13.2">
      <c r="B986" s="87"/>
    </row>
    <row r="987" spans="2:2" ht="13.2">
      <c r="B987" s="87"/>
    </row>
    <row r="988" spans="2:2" ht="13.2">
      <c r="B988" s="87"/>
    </row>
    <row r="989" spans="2:2" ht="13.2">
      <c r="B989" s="87"/>
    </row>
    <row r="990" spans="2:2" ht="13.2">
      <c r="B990" s="87"/>
    </row>
    <row r="991" spans="2:2" ht="13.2">
      <c r="B991" s="87"/>
    </row>
    <row r="992" spans="2:2" ht="13.2">
      <c r="B992" s="87"/>
    </row>
    <row r="993" spans="2:2" ht="13.2">
      <c r="B993" s="87"/>
    </row>
    <row r="994" spans="2:2" ht="13.2">
      <c r="B994" s="87"/>
    </row>
    <row r="995" spans="2:2" ht="13.2">
      <c r="B995" s="87"/>
    </row>
    <row r="996" spans="2:2" ht="13.2">
      <c r="B996" s="87"/>
    </row>
    <row r="997" spans="2:2" ht="13.2">
      <c r="B997" s="87"/>
    </row>
    <row r="998" spans="2:2" ht="13.2">
      <c r="B998" s="87"/>
    </row>
    <row r="999" spans="2:2" ht="13.2">
      <c r="B999" s="87"/>
    </row>
    <row r="1000" spans="2:2" ht="13.2">
      <c r="B1000" s="87"/>
    </row>
  </sheetData>
  <autoFilter ref="A1:D25" xr:uid="{00000000-0009-0000-0000-000001000000}">
    <filterColumn colId="3">
      <filters>
        <filter val="Hồ Tuấn Thanh"/>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75" customHeight="1"/>
  <cols>
    <col min="1" max="1" width="7.44140625" customWidth="1"/>
    <col min="2" max="2" width="21.6640625" customWidth="1"/>
    <col min="3" max="3" width="23.5546875" customWidth="1"/>
  </cols>
  <sheetData>
    <row r="1" spans="1:26">
      <c r="A1" s="88" t="s">
        <v>486</v>
      </c>
      <c r="B1" s="88" t="s">
        <v>12</v>
      </c>
      <c r="C1" s="88" t="s">
        <v>487</v>
      </c>
      <c r="D1" s="8"/>
      <c r="E1" s="8"/>
      <c r="F1" s="8"/>
      <c r="G1" s="8"/>
      <c r="H1" s="8"/>
      <c r="I1" s="8"/>
      <c r="J1" s="8"/>
      <c r="K1" s="8"/>
      <c r="L1" s="8"/>
      <c r="M1" s="8"/>
      <c r="N1" s="8"/>
      <c r="O1" s="8"/>
      <c r="P1" s="8"/>
      <c r="Q1" s="8"/>
      <c r="R1" s="8"/>
      <c r="S1" s="8"/>
      <c r="T1" s="8"/>
      <c r="U1" s="8"/>
      <c r="V1" s="8"/>
      <c r="W1" s="8"/>
      <c r="X1" s="8"/>
      <c r="Y1" s="8"/>
      <c r="Z1" s="8"/>
    </row>
    <row r="2" spans="1:26">
      <c r="A2" s="89">
        <v>1</v>
      </c>
      <c r="B2" s="84" t="s">
        <v>482</v>
      </c>
      <c r="C2" s="84" t="s">
        <v>488</v>
      </c>
    </row>
    <row r="3" spans="1:26">
      <c r="A3" s="89">
        <v>2</v>
      </c>
      <c r="B3" s="84" t="s">
        <v>483</v>
      </c>
      <c r="C3" s="84" t="s">
        <v>489</v>
      </c>
    </row>
    <row r="4" spans="1:26">
      <c r="A4" s="89">
        <v>3</v>
      </c>
      <c r="B4" s="84" t="s">
        <v>484</v>
      </c>
      <c r="C4" s="84" t="s">
        <v>490</v>
      </c>
    </row>
    <row r="5" spans="1:26">
      <c r="A5" s="89">
        <v>4</v>
      </c>
      <c r="B5" s="84" t="s">
        <v>485</v>
      </c>
      <c r="C5" s="84" t="s">
        <v>491</v>
      </c>
    </row>
    <row r="6" spans="1:26">
      <c r="A6" s="90"/>
    </row>
    <row r="7" spans="1:26">
      <c r="A7" s="90"/>
    </row>
    <row r="8" spans="1:26">
      <c r="A8" s="90"/>
    </row>
    <row r="9" spans="1:26">
      <c r="A9" s="90"/>
    </row>
    <row r="10" spans="1:26">
      <c r="A10" s="90"/>
    </row>
    <row r="11" spans="1:26">
      <c r="A11" s="90"/>
    </row>
    <row r="12" spans="1:26">
      <c r="A12" s="90"/>
    </row>
    <row r="13" spans="1:26">
      <c r="A13" s="90"/>
    </row>
    <row r="14" spans="1:26">
      <c r="A14" s="90"/>
    </row>
    <row r="15" spans="1:26">
      <c r="A15" s="90"/>
    </row>
    <row r="16" spans="1:26">
      <c r="A16" s="90"/>
    </row>
    <row r="17" spans="1:1">
      <c r="A17" s="90"/>
    </row>
    <row r="18" spans="1:1">
      <c r="A18" s="90"/>
    </row>
    <row r="19" spans="1:1">
      <c r="A19" s="90"/>
    </row>
    <row r="20" spans="1:1">
      <c r="A20" s="90"/>
    </row>
    <row r="21" spans="1:1">
      <c r="A21" s="90"/>
    </row>
    <row r="22" spans="1:1">
      <c r="A22" s="90"/>
    </row>
    <row r="23" spans="1:1">
      <c r="A23" s="90"/>
    </row>
    <row r="24" spans="1:1">
      <c r="A24" s="90"/>
    </row>
    <row r="25" spans="1:1">
      <c r="A25" s="90"/>
    </row>
    <row r="26" spans="1:1">
      <c r="A26" s="90"/>
    </row>
    <row r="27" spans="1:1">
      <c r="A27" s="90"/>
    </row>
    <row r="28" spans="1:1">
      <c r="A28" s="90"/>
    </row>
    <row r="29" spans="1:1">
      <c r="A29" s="90"/>
    </row>
    <row r="30" spans="1:1">
      <c r="A30" s="90"/>
    </row>
    <row r="31" spans="1:1">
      <c r="A31" s="90"/>
    </row>
    <row r="32" spans="1:1">
      <c r="A32" s="90"/>
    </row>
    <row r="33" spans="1:1">
      <c r="A33" s="90"/>
    </row>
    <row r="34" spans="1:1">
      <c r="A34" s="90"/>
    </row>
    <row r="35" spans="1:1">
      <c r="A35" s="90"/>
    </row>
    <row r="36" spans="1:1">
      <c r="A36" s="90"/>
    </row>
    <row r="37" spans="1:1">
      <c r="A37" s="90"/>
    </row>
    <row r="38" spans="1:1">
      <c r="A38" s="90"/>
    </row>
    <row r="39" spans="1:1">
      <c r="A39" s="90"/>
    </row>
    <row r="40" spans="1:1">
      <c r="A40" s="90"/>
    </row>
    <row r="41" spans="1:1">
      <c r="A41" s="90"/>
    </row>
    <row r="42" spans="1:1">
      <c r="A42" s="90"/>
    </row>
    <row r="43" spans="1:1">
      <c r="A43" s="90"/>
    </row>
    <row r="44" spans="1:1">
      <c r="A44" s="90"/>
    </row>
    <row r="45" spans="1:1">
      <c r="A45" s="90"/>
    </row>
    <row r="46" spans="1:1">
      <c r="A46" s="90"/>
    </row>
    <row r="47" spans="1:1">
      <c r="A47" s="90"/>
    </row>
    <row r="48" spans="1:1">
      <c r="A48" s="90"/>
    </row>
    <row r="49" spans="1:1">
      <c r="A49" s="90"/>
    </row>
    <row r="50" spans="1:1">
      <c r="A50" s="90"/>
    </row>
    <row r="51" spans="1:1">
      <c r="A51" s="90"/>
    </row>
    <row r="52" spans="1:1">
      <c r="A52" s="90"/>
    </row>
    <row r="53" spans="1:1">
      <c r="A53" s="90"/>
    </row>
    <row r="54" spans="1:1">
      <c r="A54" s="90"/>
    </row>
    <row r="55" spans="1:1">
      <c r="A55" s="90"/>
    </row>
    <row r="56" spans="1:1">
      <c r="A56" s="90"/>
    </row>
    <row r="57" spans="1:1">
      <c r="A57" s="90"/>
    </row>
    <row r="58" spans="1:1">
      <c r="A58" s="90"/>
    </row>
    <row r="59" spans="1:1">
      <c r="A59" s="90"/>
    </row>
    <row r="60" spans="1:1">
      <c r="A60" s="90"/>
    </row>
    <row r="61" spans="1:1">
      <c r="A61" s="90"/>
    </row>
    <row r="62" spans="1:1">
      <c r="A62" s="90"/>
    </row>
    <row r="63" spans="1:1">
      <c r="A63" s="90"/>
    </row>
    <row r="64" spans="1:1">
      <c r="A64" s="90"/>
    </row>
    <row r="65" spans="1:1">
      <c r="A65" s="90"/>
    </row>
    <row r="66" spans="1:1">
      <c r="A66" s="90"/>
    </row>
    <row r="67" spans="1:1">
      <c r="A67" s="90"/>
    </row>
    <row r="68" spans="1:1">
      <c r="A68" s="90"/>
    </row>
    <row r="69" spans="1:1">
      <c r="A69" s="90"/>
    </row>
    <row r="70" spans="1:1">
      <c r="A70" s="90"/>
    </row>
    <row r="71" spans="1:1">
      <c r="A71" s="90"/>
    </row>
    <row r="72" spans="1:1">
      <c r="A72" s="90"/>
    </row>
    <row r="73" spans="1:1">
      <c r="A73" s="90"/>
    </row>
    <row r="74" spans="1:1">
      <c r="A74" s="90"/>
    </row>
    <row r="75" spans="1:1">
      <c r="A75" s="90"/>
    </row>
    <row r="76" spans="1:1">
      <c r="A76" s="90"/>
    </row>
    <row r="77" spans="1:1">
      <c r="A77" s="90"/>
    </row>
    <row r="78" spans="1:1">
      <c r="A78" s="90"/>
    </row>
    <row r="79" spans="1:1">
      <c r="A79" s="90"/>
    </row>
    <row r="80" spans="1:1">
      <c r="A80" s="90"/>
    </row>
    <row r="81" spans="1:1">
      <c r="A81" s="90"/>
    </row>
    <row r="82" spans="1:1">
      <c r="A82" s="90"/>
    </row>
    <row r="83" spans="1:1">
      <c r="A83" s="90"/>
    </row>
    <row r="84" spans="1:1">
      <c r="A84" s="90"/>
    </row>
    <row r="85" spans="1:1">
      <c r="A85" s="90"/>
    </row>
    <row r="86" spans="1:1">
      <c r="A86" s="90"/>
    </row>
    <row r="87" spans="1:1">
      <c r="A87" s="90"/>
    </row>
    <row r="88" spans="1:1">
      <c r="A88" s="90"/>
    </row>
    <row r="89" spans="1:1">
      <c r="A89" s="90"/>
    </row>
    <row r="90" spans="1:1">
      <c r="A90" s="90"/>
    </row>
    <row r="91" spans="1:1">
      <c r="A91" s="90"/>
    </row>
    <row r="92" spans="1:1">
      <c r="A92" s="90"/>
    </row>
    <row r="93" spans="1:1">
      <c r="A93" s="90"/>
    </row>
    <row r="94" spans="1:1">
      <c r="A94" s="90"/>
    </row>
    <row r="95" spans="1:1">
      <c r="A95" s="90"/>
    </row>
    <row r="96" spans="1:1">
      <c r="A96" s="90"/>
    </row>
    <row r="97" spans="1:1">
      <c r="A97" s="90"/>
    </row>
    <row r="98" spans="1:1">
      <c r="A98" s="90"/>
    </row>
    <row r="99" spans="1:1">
      <c r="A99" s="90"/>
    </row>
    <row r="100" spans="1:1">
      <c r="A100" s="90"/>
    </row>
    <row r="101" spans="1:1">
      <c r="A101" s="90"/>
    </row>
    <row r="102" spans="1:1">
      <c r="A102" s="90"/>
    </row>
    <row r="103" spans="1:1">
      <c r="A103" s="90"/>
    </row>
    <row r="104" spans="1:1">
      <c r="A104" s="90"/>
    </row>
    <row r="105" spans="1:1">
      <c r="A105" s="90"/>
    </row>
    <row r="106" spans="1:1">
      <c r="A106" s="90"/>
    </row>
    <row r="107" spans="1:1">
      <c r="A107" s="90"/>
    </row>
    <row r="108" spans="1:1">
      <c r="A108" s="90"/>
    </row>
    <row r="109" spans="1:1">
      <c r="A109" s="90"/>
    </row>
    <row r="110" spans="1:1">
      <c r="A110" s="90"/>
    </row>
    <row r="111" spans="1:1">
      <c r="A111" s="90"/>
    </row>
    <row r="112" spans="1:1">
      <c r="A112" s="90"/>
    </row>
    <row r="113" spans="1:1">
      <c r="A113" s="90"/>
    </row>
    <row r="114" spans="1:1">
      <c r="A114" s="90"/>
    </row>
    <row r="115" spans="1:1">
      <c r="A115" s="90"/>
    </row>
    <row r="116" spans="1:1">
      <c r="A116" s="90"/>
    </row>
    <row r="117" spans="1:1">
      <c r="A117" s="90"/>
    </row>
    <row r="118" spans="1:1">
      <c r="A118" s="90"/>
    </row>
    <row r="119" spans="1:1">
      <c r="A119" s="90"/>
    </row>
    <row r="120" spans="1:1">
      <c r="A120" s="90"/>
    </row>
    <row r="121" spans="1:1">
      <c r="A121" s="90"/>
    </row>
    <row r="122" spans="1:1">
      <c r="A122" s="90"/>
    </row>
    <row r="123" spans="1:1">
      <c r="A123" s="90"/>
    </row>
    <row r="124" spans="1:1">
      <c r="A124" s="90"/>
    </row>
    <row r="125" spans="1:1">
      <c r="A125" s="90"/>
    </row>
    <row r="126" spans="1:1">
      <c r="A126" s="90"/>
    </row>
    <row r="127" spans="1:1">
      <c r="A127" s="90"/>
    </row>
    <row r="128" spans="1:1">
      <c r="A128" s="90"/>
    </row>
    <row r="129" spans="1:1">
      <c r="A129" s="90"/>
    </row>
    <row r="130" spans="1:1">
      <c r="A130" s="90"/>
    </row>
    <row r="131" spans="1:1">
      <c r="A131" s="90"/>
    </row>
    <row r="132" spans="1:1">
      <c r="A132" s="90"/>
    </row>
    <row r="133" spans="1:1">
      <c r="A133" s="90"/>
    </row>
    <row r="134" spans="1:1">
      <c r="A134" s="90"/>
    </row>
    <row r="135" spans="1:1">
      <c r="A135" s="90"/>
    </row>
    <row r="136" spans="1:1">
      <c r="A136" s="90"/>
    </row>
    <row r="137" spans="1:1">
      <c r="A137" s="90"/>
    </row>
    <row r="138" spans="1:1">
      <c r="A138" s="90"/>
    </row>
    <row r="139" spans="1:1">
      <c r="A139" s="90"/>
    </row>
    <row r="140" spans="1:1">
      <c r="A140" s="90"/>
    </row>
    <row r="141" spans="1:1">
      <c r="A141" s="90"/>
    </row>
    <row r="142" spans="1:1">
      <c r="A142" s="90"/>
    </row>
    <row r="143" spans="1:1">
      <c r="A143" s="90"/>
    </row>
    <row r="144" spans="1:1">
      <c r="A144" s="90"/>
    </row>
    <row r="145" spans="1:1">
      <c r="A145" s="90"/>
    </row>
    <row r="146" spans="1:1">
      <c r="A146" s="90"/>
    </row>
    <row r="147" spans="1:1">
      <c r="A147" s="90"/>
    </row>
    <row r="148" spans="1:1">
      <c r="A148" s="90"/>
    </row>
    <row r="149" spans="1:1">
      <c r="A149" s="90"/>
    </row>
    <row r="150" spans="1:1">
      <c r="A150" s="90"/>
    </row>
    <row r="151" spans="1:1">
      <c r="A151" s="90"/>
    </row>
    <row r="152" spans="1:1">
      <c r="A152" s="90"/>
    </row>
    <row r="153" spans="1:1">
      <c r="A153" s="90"/>
    </row>
    <row r="154" spans="1:1">
      <c r="A154" s="90"/>
    </row>
    <row r="155" spans="1:1">
      <c r="A155" s="90"/>
    </row>
    <row r="156" spans="1:1">
      <c r="A156" s="90"/>
    </row>
    <row r="157" spans="1:1">
      <c r="A157" s="90"/>
    </row>
    <row r="158" spans="1:1">
      <c r="A158" s="90"/>
    </row>
    <row r="159" spans="1:1">
      <c r="A159" s="90"/>
    </row>
    <row r="160" spans="1:1">
      <c r="A160" s="90"/>
    </row>
    <row r="161" spans="1:1">
      <c r="A161" s="90"/>
    </row>
    <row r="162" spans="1:1">
      <c r="A162" s="90"/>
    </row>
    <row r="163" spans="1:1">
      <c r="A163" s="90"/>
    </row>
    <row r="164" spans="1:1">
      <c r="A164" s="90"/>
    </row>
    <row r="165" spans="1:1">
      <c r="A165" s="90"/>
    </row>
    <row r="166" spans="1:1">
      <c r="A166" s="90"/>
    </row>
    <row r="167" spans="1:1">
      <c r="A167" s="90"/>
    </row>
    <row r="168" spans="1:1">
      <c r="A168" s="90"/>
    </row>
    <row r="169" spans="1:1">
      <c r="A169" s="90"/>
    </row>
    <row r="170" spans="1:1">
      <c r="A170" s="90"/>
    </row>
    <row r="171" spans="1:1">
      <c r="A171" s="90"/>
    </row>
    <row r="172" spans="1:1">
      <c r="A172" s="90"/>
    </row>
    <row r="173" spans="1:1">
      <c r="A173" s="90"/>
    </row>
    <row r="174" spans="1:1">
      <c r="A174" s="90"/>
    </row>
    <row r="175" spans="1:1">
      <c r="A175" s="90"/>
    </row>
    <row r="176" spans="1:1">
      <c r="A176" s="90"/>
    </row>
    <row r="177" spans="1:1">
      <c r="A177" s="90"/>
    </row>
    <row r="178" spans="1:1">
      <c r="A178" s="90"/>
    </row>
    <row r="179" spans="1:1">
      <c r="A179" s="90"/>
    </row>
    <row r="180" spans="1:1">
      <c r="A180" s="90"/>
    </row>
    <row r="181" spans="1:1">
      <c r="A181" s="90"/>
    </row>
    <row r="182" spans="1:1">
      <c r="A182" s="90"/>
    </row>
    <row r="183" spans="1:1">
      <c r="A183" s="90"/>
    </row>
    <row r="184" spans="1:1">
      <c r="A184" s="90"/>
    </row>
    <row r="185" spans="1:1">
      <c r="A185" s="90"/>
    </row>
    <row r="186" spans="1:1">
      <c r="A186" s="90"/>
    </row>
    <row r="187" spans="1:1">
      <c r="A187" s="90"/>
    </row>
    <row r="188" spans="1:1">
      <c r="A188" s="90"/>
    </row>
    <row r="189" spans="1:1">
      <c r="A189" s="90"/>
    </row>
    <row r="190" spans="1:1">
      <c r="A190" s="90"/>
    </row>
    <row r="191" spans="1:1">
      <c r="A191" s="90"/>
    </row>
    <row r="192" spans="1:1">
      <c r="A192" s="90"/>
    </row>
    <row r="193" spans="1:1">
      <c r="A193" s="90"/>
    </row>
    <row r="194" spans="1:1">
      <c r="A194" s="90"/>
    </row>
    <row r="195" spans="1:1">
      <c r="A195" s="90"/>
    </row>
    <row r="196" spans="1:1">
      <c r="A196" s="90"/>
    </row>
    <row r="197" spans="1:1">
      <c r="A197" s="90"/>
    </row>
    <row r="198" spans="1:1">
      <c r="A198" s="90"/>
    </row>
    <row r="199" spans="1:1">
      <c r="A199" s="90"/>
    </row>
    <row r="200" spans="1:1">
      <c r="A200" s="90"/>
    </row>
    <row r="201" spans="1:1">
      <c r="A201" s="90"/>
    </row>
    <row r="202" spans="1:1">
      <c r="A202" s="90"/>
    </row>
    <row r="203" spans="1:1">
      <c r="A203" s="90"/>
    </row>
    <row r="204" spans="1:1">
      <c r="A204" s="90"/>
    </row>
    <row r="205" spans="1:1">
      <c r="A205" s="90"/>
    </row>
    <row r="206" spans="1:1">
      <c r="A206" s="90"/>
    </row>
    <row r="207" spans="1:1">
      <c r="A207" s="90"/>
    </row>
    <row r="208" spans="1:1">
      <c r="A208" s="90"/>
    </row>
    <row r="209" spans="1:1">
      <c r="A209" s="90"/>
    </row>
    <row r="210" spans="1:1">
      <c r="A210" s="90"/>
    </row>
    <row r="211" spans="1:1">
      <c r="A211" s="90"/>
    </row>
    <row r="212" spans="1:1">
      <c r="A212" s="90"/>
    </row>
    <row r="213" spans="1:1">
      <c r="A213" s="90"/>
    </row>
    <row r="214" spans="1:1">
      <c r="A214" s="90"/>
    </row>
    <row r="215" spans="1:1">
      <c r="A215" s="90"/>
    </row>
    <row r="216" spans="1:1">
      <c r="A216" s="90"/>
    </row>
    <row r="217" spans="1:1">
      <c r="A217" s="90"/>
    </row>
    <row r="218" spans="1:1">
      <c r="A218" s="90"/>
    </row>
    <row r="219" spans="1:1">
      <c r="A219" s="90"/>
    </row>
    <row r="220" spans="1:1">
      <c r="A220" s="90"/>
    </row>
    <row r="221" spans="1:1">
      <c r="A221" s="90"/>
    </row>
    <row r="222" spans="1:1">
      <c r="A222" s="90"/>
    </row>
    <row r="223" spans="1:1">
      <c r="A223" s="90"/>
    </row>
    <row r="224" spans="1:1">
      <c r="A224" s="90"/>
    </row>
    <row r="225" spans="1:1">
      <c r="A225" s="90"/>
    </row>
    <row r="226" spans="1:1">
      <c r="A226" s="90"/>
    </row>
    <row r="227" spans="1:1">
      <c r="A227" s="90"/>
    </row>
    <row r="228" spans="1:1">
      <c r="A228" s="90"/>
    </row>
    <row r="229" spans="1:1">
      <c r="A229" s="90"/>
    </row>
    <row r="230" spans="1:1">
      <c r="A230" s="90"/>
    </row>
    <row r="231" spans="1:1">
      <c r="A231" s="90"/>
    </row>
    <row r="232" spans="1:1">
      <c r="A232" s="90"/>
    </row>
    <row r="233" spans="1:1">
      <c r="A233" s="90"/>
    </row>
    <row r="234" spans="1:1">
      <c r="A234" s="90"/>
    </row>
    <row r="235" spans="1:1">
      <c r="A235" s="90"/>
    </row>
    <row r="236" spans="1:1">
      <c r="A236" s="90"/>
    </row>
    <row r="237" spans="1:1">
      <c r="A237" s="90"/>
    </row>
    <row r="238" spans="1:1">
      <c r="A238" s="90"/>
    </row>
    <row r="239" spans="1:1">
      <c r="A239" s="90"/>
    </row>
    <row r="240" spans="1:1">
      <c r="A240" s="90"/>
    </row>
    <row r="241" spans="1:1">
      <c r="A241" s="90"/>
    </row>
    <row r="242" spans="1:1">
      <c r="A242" s="90"/>
    </row>
    <row r="243" spans="1:1">
      <c r="A243" s="90"/>
    </row>
    <row r="244" spans="1:1">
      <c r="A244" s="90"/>
    </row>
    <row r="245" spans="1:1">
      <c r="A245" s="90"/>
    </row>
    <row r="246" spans="1:1">
      <c r="A246" s="90"/>
    </row>
    <row r="247" spans="1:1">
      <c r="A247" s="90"/>
    </row>
    <row r="248" spans="1:1">
      <c r="A248" s="90"/>
    </row>
    <row r="249" spans="1:1">
      <c r="A249" s="90"/>
    </row>
    <row r="250" spans="1:1">
      <c r="A250" s="90"/>
    </row>
    <row r="251" spans="1:1">
      <c r="A251" s="90"/>
    </row>
    <row r="252" spans="1:1">
      <c r="A252" s="90"/>
    </row>
    <row r="253" spans="1:1">
      <c r="A253" s="90"/>
    </row>
    <row r="254" spans="1:1">
      <c r="A254" s="90"/>
    </row>
    <row r="255" spans="1:1">
      <c r="A255" s="90"/>
    </row>
    <row r="256" spans="1:1">
      <c r="A256" s="90"/>
    </row>
    <row r="257" spans="1:1">
      <c r="A257" s="90"/>
    </row>
    <row r="258" spans="1:1">
      <c r="A258" s="90"/>
    </row>
    <row r="259" spans="1:1">
      <c r="A259" s="90"/>
    </row>
    <row r="260" spans="1:1">
      <c r="A260" s="90"/>
    </row>
    <row r="261" spans="1:1">
      <c r="A261" s="90"/>
    </row>
    <row r="262" spans="1:1">
      <c r="A262" s="90"/>
    </row>
    <row r="263" spans="1:1">
      <c r="A263" s="90"/>
    </row>
    <row r="264" spans="1:1">
      <c r="A264" s="90"/>
    </row>
    <row r="265" spans="1:1">
      <c r="A265" s="90"/>
    </row>
    <row r="266" spans="1:1">
      <c r="A266" s="90"/>
    </row>
    <row r="267" spans="1:1">
      <c r="A267" s="90"/>
    </row>
    <row r="268" spans="1:1">
      <c r="A268" s="90"/>
    </row>
    <row r="269" spans="1:1">
      <c r="A269" s="90"/>
    </row>
    <row r="270" spans="1:1">
      <c r="A270" s="90"/>
    </row>
    <row r="271" spans="1:1">
      <c r="A271" s="90"/>
    </row>
    <row r="272" spans="1:1">
      <c r="A272" s="90"/>
    </row>
    <row r="273" spans="1:1">
      <c r="A273" s="90"/>
    </row>
    <row r="274" spans="1:1">
      <c r="A274" s="90"/>
    </row>
    <row r="275" spans="1:1">
      <c r="A275" s="90"/>
    </row>
    <row r="276" spans="1:1">
      <c r="A276" s="90"/>
    </row>
    <row r="277" spans="1:1">
      <c r="A277" s="90"/>
    </row>
    <row r="278" spans="1:1">
      <c r="A278" s="90"/>
    </row>
    <row r="279" spans="1:1">
      <c r="A279" s="90"/>
    </row>
    <row r="280" spans="1:1">
      <c r="A280" s="90"/>
    </row>
    <row r="281" spans="1:1">
      <c r="A281" s="90"/>
    </row>
    <row r="282" spans="1:1">
      <c r="A282" s="90"/>
    </row>
    <row r="283" spans="1:1">
      <c r="A283" s="90"/>
    </row>
    <row r="284" spans="1:1">
      <c r="A284" s="90"/>
    </row>
    <row r="285" spans="1:1">
      <c r="A285" s="90"/>
    </row>
    <row r="286" spans="1:1">
      <c r="A286" s="90"/>
    </row>
    <row r="287" spans="1:1">
      <c r="A287" s="90"/>
    </row>
    <row r="288" spans="1:1">
      <c r="A288" s="90"/>
    </row>
    <row r="289" spans="1:1">
      <c r="A289" s="90"/>
    </row>
    <row r="290" spans="1:1">
      <c r="A290" s="90"/>
    </row>
    <row r="291" spans="1:1">
      <c r="A291" s="90"/>
    </row>
    <row r="292" spans="1:1">
      <c r="A292" s="90"/>
    </row>
    <row r="293" spans="1:1">
      <c r="A293" s="90"/>
    </row>
    <row r="294" spans="1:1">
      <c r="A294" s="90"/>
    </row>
    <row r="295" spans="1:1">
      <c r="A295" s="90"/>
    </row>
    <row r="296" spans="1:1">
      <c r="A296" s="90"/>
    </row>
    <row r="297" spans="1:1">
      <c r="A297" s="90"/>
    </row>
    <row r="298" spans="1:1">
      <c r="A298" s="90"/>
    </row>
    <row r="299" spans="1:1">
      <c r="A299" s="90"/>
    </row>
    <row r="300" spans="1:1">
      <c r="A300" s="90"/>
    </row>
    <row r="301" spans="1:1">
      <c r="A301" s="90"/>
    </row>
    <row r="302" spans="1:1">
      <c r="A302" s="90"/>
    </row>
    <row r="303" spans="1:1">
      <c r="A303" s="90"/>
    </row>
    <row r="304" spans="1:1">
      <c r="A304" s="90"/>
    </row>
    <row r="305" spans="1:1">
      <c r="A305" s="90"/>
    </row>
    <row r="306" spans="1:1">
      <c r="A306" s="90"/>
    </row>
    <row r="307" spans="1:1">
      <c r="A307" s="90"/>
    </row>
    <row r="308" spans="1:1">
      <c r="A308" s="90"/>
    </row>
    <row r="309" spans="1:1">
      <c r="A309" s="90"/>
    </row>
    <row r="310" spans="1:1">
      <c r="A310" s="90"/>
    </row>
    <row r="311" spans="1:1">
      <c r="A311" s="90"/>
    </row>
    <row r="312" spans="1:1">
      <c r="A312" s="90"/>
    </row>
    <row r="313" spans="1:1">
      <c r="A313" s="90"/>
    </row>
    <row r="314" spans="1:1">
      <c r="A314" s="90"/>
    </row>
    <row r="315" spans="1:1">
      <c r="A315" s="90"/>
    </row>
    <row r="316" spans="1:1">
      <c r="A316" s="90"/>
    </row>
    <row r="317" spans="1:1">
      <c r="A317" s="90"/>
    </row>
    <row r="318" spans="1:1">
      <c r="A318" s="90"/>
    </row>
    <row r="319" spans="1:1">
      <c r="A319" s="90"/>
    </row>
    <row r="320" spans="1:1">
      <c r="A320" s="90"/>
    </row>
    <row r="321" spans="1:1">
      <c r="A321" s="90"/>
    </row>
    <row r="322" spans="1:1">
      <c r="A322" s="90"/>
    </row>
    <row r="323" spans="1:1">
      <c r="A323" s="90"/>
    </row>
    <row r="324" spans="1:1">
      <c r="A324" s="90"/>
    </row>
    <row r="325" spans="1:1">
      <c r="A325" s="90"/>
    </row>
    <row r="326" spans="1:1">
      <c r="A326" s="90"/>
    </row>
    <row r="327" spans="1:1">
      <c r="A327" s="90"/>
    </row>
    <row r="328" spans="1:1">
      <c r="A328" s="90"/>
    </row>
    <row r="329" spans="1:1">
      <c r="A329" s="90"/>
    </row>
    <row r="330" spans="1:1">
      <c r="A330" s="90"/>
    </row>
    <row r="331" spans="1:1">
      <c r="A331" s="90"/>
    </row>
    <row r="332" spans="1:1">
      <c r="A332" s="90"/>
    </row>
    <row r="333" spans="1:1">
      <c r="A333" s="90"/>
    </row>
    <row r="334" spans="1:1">
      <c r="A334" s="90"/>
    </row>
    <row r="335" spans="1:1">
      <c r="A335" s="90"/>
    </row>
    <row r="336" spans="1:1">
      <c r="A336" s="90"/>
    </row>
    <row r="337" spans="1:1">
      <c r="A337" s="90"/>
    </row>
    <row r="338" spans="1:1">
      <c r="A338" s="90"/>
    </row>
    <row r="339" spans="1:1">
      <c r="A339" s="90"/>
    </row>
    <row r="340" spans="1:1">
      <c r="A340" s="90"/>
    </row>
    <row r="341" spans="1:1">
      <c r="A341" s="90"/>
    </row>
    <row r="342" spans="1:1">
      <c r="A342" s="90"/>
    </row>
    <row r="343" spans="1:1">
      <c r="A343" s="90"/>
    </row>
    <row r="344" spans="1:1">
      <c r="A344" s="90"/>
    </row>
    <row r="345" spans="1:1">
      <c r="A345" s="90"/>
    </row>
    <row r="346" spans="1:1">
      <c r="A346" s="90"/>
    </row>
    <row r="347" spans="1:1">
      <c r="A347" s="90"/>
    </row>
    <row r="348" spans="1:1">
      <c r="A348" s="90"/>
    </row>
    <row r="349" spans="1:1">
      <c r="A349" s="90"/>
    </row>
    <row r="350" spans="1:1">
      <c r="A350" s="90"/>
    </row>
    <row r="351" spans="1:1">
      <c r="A351" s="90"/>
    </row>
    <row r="352" spans="1:1">
      <c r="A352" s="90"/>
    </row>
    <row r="353" spans="1:1">
      <c r="A353" s="90"/>
    </row>
    <row r="354" spans="1:1">
      <c r="A354" s="90"/>
    </row>
    <row r="355" spans="1:1">
      <c r="A355" s="90"/>
    </row>
    <row r="356" spans="1:1">
      <c r="A356" s="90"/>
    </row>
    <row r="357" spans="1:1">
      <c r="A357" s="90"/>
    </row>
    <row r="358" spans="1:1">
      <c r="A358" s="90"/>
    </row>
    <row r="359" spans="1:1">
      <c r="A359" s="90"/>
    </row>
    <row r="360" spans="1:1">
      <c r="A360" s="90"/>
    </row>
    <row r="361" spans="1:1">
      <c r="A361" s="90"/>
    </row>
    <row r="362" spans="1:1">
      <c r="A362" s="90"/>
    </row>
    <row r="363" spans="1:1">
      <c r="A363" s="90"/>
    </row>
    <row r="364" spans="1:1">
      <c r="A364" s="90"/>
    </row>
    <row r="365" spans="1:1">
      <c r="A365" s="90"/>
    </row>
    <row r="366" spans="1:1">
      <c r="A366" s="90"/>
    </row>
    <row r="367" spans="1:1">
      <c r="A367" s="90"/>
    </row>
    <row r="368" spans="1:1">
      <c r="A368" s="90"/>
    </row>
    <row r="369" spans="1:1">
      <c r="A369" s="90"/>
    </row>
    <row r="370" spans="1:1">
      <c r="A370" s="90"/>
    </row>
    <row r="371" spans="1:1">
      <c r="A371" s="90"/>
    </row>
    <row r="372" spans="1:1">
      <c r="A372" s="90"/>
    </row>
    <row r="373" spans="1:1">
      <c r="A373" s="90"/>
    </row>
    <row r="374" spans="1:1">
      <c r="A374" s="90"/>
    </row>
    <row r="375" spans="1:1">
      <c r="A375" s="90"/>
    </row>
    <row r="376" spans="1:1">
      <c r="A376" s="90"/>
    </row>
    <row r="377" spans="1:1">
      <c r="A377" s="90"/>
    </row>
    <row r="378" spans="1:1">
      <c r="A378" s="90"/>
    </row>
    <row r="379" spans="1:1">
      <c r="A379" s="90"/>
    </row>
    <row r="380" spans="1:1">
      <c r="A380" s="90"/>
    </row>
    <row r="381" spans="1:1">
      <c r="A381" s="90"/>
    </row>
    <row r="382" spans="1:1">
      <c r="A382" s="90"/>
    </row>
    <row r="383" spans="1:1">
      <c r="A383" s="90"/>
    </row>
    <row r="384" spans="1:1">
      <c r="A384" s="90"/>
    </row>
    <row r="385" spans="1:1">
      <c r="A385" s="90"/>
    </row>
    <row r="386" spans="1:1">
      <c r="A386" s="90"/>
    </row>
    <row r="387" spans="1:1">
      <c r="A387" s="90"/>
    </row>
    <row r="388" spans="1:1">
      <c r="A388" s="90"/>
    </row>
    <row r="389" spans="1:1">
      <c r="A389" s="90"/>
    </row>
    <row r="390" spans="1:1">
      <c r="A390" s="90"/>
    </row>
    <row r="391" spans="1:1">
      <c r="A391" s="90"/>
    </row>
    <row r="392" spans="1:1">
      <c r="A392" s="90"/>
    </row>
    <row r="393" spans="1:1">
      <c r="A393" s="90"/>
    </row>
    <row r="394" spans="1:1">
      <c r="A394" s="90"/>
    </row>
    <row r="395" spans="1:1">
      <c r="A395" s="90"/>
    </row>
    <row r="396" spans="1:1">
      <c r="A396" s="90"/>
    </row>
    <row r="397" spans="1:1">
      <c r="A397" s="90"/>
    </row>
    <row r="398" spans="1:1">
      <c r="A398" s="90"/>
    </row>
    <row r="399" spans="1:1">
      <c r="A399" s="90"/>
    </row>
    <row r="400" spans="1:1">
      <c r="A400" s="90"/>
    </row>
    <row r="401" spans="1:1">
      <c r="A401" s="90"/>
    </row>
    <row r="402" spans="1:1">
      <c r="A402" s="90"/>
    </row>
    <row r="403" spans="1:1">
      <c r="A403" s="90"/>
    </row>
    <row r="404" spans="1:1">
      <c r="A404" s="90"/>
    </row>
    <row r="405" spans="1:1">
      <c r="A405" s="90"/>
    </row>
    <row r="406" spans="1:1">
      <c r="A406" s="90"/>
    </row>
    <row r="407" spans="1:1">
      <c r="A407" s="90"/>
    </row>
    <row r="408" spans="1:1">
      <c r="A408" s="90"/>
    </row>
    <row r="409" spans="1:1">
      <c r="A409" s="90"/>
    </row>
    <row r="410" spans="1:1">
      <c r="A410" s="90"/>
    </row>
    <row r="411" spans="1:1">
      <c r="A411" s="90"/>
    </row>
    <row r="412" spans="1:1">
      <c r="A412" s="90"/>
    </row>
    <row r="413" spans="1:1">
      <c r="A413" s="90"/>
    </row>
    <row r="414" spans="1:1">
      <c r="A414" s="90"/>
    </row>
    <row r="415" spans="1:1">
      <c r="A415" s="90"/>
    </row>
    <row r="416" spans="1:1">
      <c r="A416" s="90"/>
    </row>
    <row r="417" spans="1:1">
      <c r="A417" s="90"/>
    </row>
    <row r="418" spans="1:1">
      <c r="A418" s="90"/>
    </row>
    <row r="419" spans="1:1">
      <c r="A419" s="90"/>
    </row>
    <row r="420" spans="1:1">
      <c r="A420" s="90"/>
    </row>
    <row r="421" spans="1:1">
      <c r="A421" s="90"/>
    </row>
    <row r="422" spans="1:1">
      <c r="A422" s="90"/>
    </row>
    <row r="423" spans="1:1">
      <c r="A423" s="90"/>
    </row>
    <row r="424" spans="1:1">
      <c r="A424" s="90"/>
    </row>
    <row r="425" spans="1:1">
      <c r="A425" s="90"/>
    </row>
    <row r="426" spans="1:1">
      <c r="A426" s="90"/>
    </row>
    <row r="427" spans="1:1">
      <c r="A427" s="90"/>
    </row>
    <row r="428" spans="1:1">
      <c r="A428" s="90"/>
    </row>
    <row r="429" spans="1:1">
      <c r="A429" s="90"/>
    </row>
    <row r="430" spans="1:1">
      <c r="A430" s="90"/>
    </row>
    <row r="431" spans="1:1">
      <c r="A431" s="90"/>
    </row>
    <row r="432" spans="1:1">
      <c r="A432" s="90"/>
    </row>
    <row r="433" spans="1:1">
      <c r="A433" s="90"/>
    </row>
    <row r="434" spans="1:1">
      <c r="A434" s="90"/>
    </row>
    <row r="435" spans="1:1">
      <c r="A435" s="90"/>
    </row>
    <row r="436" spans="1:1">
      <c r="A436" s="90"/>
    </row>
    <row r="437" spans="1:1">
      <c r="A437" s="90"/>
    </row>
    <row r="438" spans="1:1">
      <c r="A438" s="90"/>
    </row>
    <row r="439" spans="1:1">
      <c r="A439" s="90"/>
    </row>
    <row r="440" spans="1:1">
      <c r="A440" s="90"/>
    </row>
    <row r="441" spans="1:1">
      <c r="A441" s="90"/>
    </row>
    <row r="442" spans="1:1">
      <c r="A442" s="90"/>
    </row>
    <row r="443" spans="1:1">
      <c r="A443" s="90"/>
    </row>
    <row r="444" spans="1:1">
      <c r="A444" s="90"/>
    </row>
    <row r="445" spans="1:1">
      <c r="A445" s="90"/>
    </row>
    <row r="446" spans="1:1">
      <c r="A446" s="90"/>
    </row>
    <row r="447" spans="1:1">
      <c r="A447" s="90"/>
    </row>
    <row r="448" spans="1:1">
      <c r="A448" s="90"/>
    </row>
    <row r="449" spans="1:1">
      <c r="A449" s="90"/>
    </row>
    <row r="450" spans="1:1">
      <c r="A450" s="90"/>
    </row>
    <row r="451" spans="1:1">
      <c r="A451" s="90"/>
    </row>
    <row r="452" spans="1:1">
      <c r="A452" s="90"/>
    </row>
    <row r="453" spans="1:1">
      <c r="A453" s="90"/>
    </row>
    <row r="454" spans="1:1">
      <c r="A454" s="90"/>
    </row>
    <row r="455" spans="1:1">
      <c r="A455" s="90"/>
    </row>
    <row r="456" spans="1:1">
      <c r="A456" s="90"/>
    </row>
    <row r="457" spans="1:1">
      <c r="A457" s="90"/>
    </row>
    <row r="458" spans="1:1">
      <c r="A458" s="90"/>
    </row>
    <row r="459" spans="1:1">
      <c r="A459" s="90"/>
    </row>
    <row r="460" spans="1:1">
      <c r="A460" s="90"/>
    </row>
    <row r="461" spans="1:1">
      <c r="A461" s="90"/>
    </row>
    <row r="462" spans="1:1">
      <c r="A462" s="90"/>
    </row>
    <row r="463" spans="1:1">
      <c r="A463" s="90"/>
    </row>
    <row r="464" spans="1:1">
      <c r="A464" s="90"/>
    </row>
    <row r="465" spans="1:1">
      <c r="A465" s="90"/>
    </row>
    <row r="466" spans="1:1">
      <c r="A466" s="90"/>
    </row>
    <row r="467" spans="1:1">
      <c r="A467" s="90"/>
    </row>
    <row r="468" spans="1:1">
      <c r="A468" s="90"/>
    </row>
    <row r="469" spans="1:1">
      <c r="A469" s="90"/>
    </row>
    <row r="470" spans="1:1">
      <c r="A470" s="90"/>
    </row>
    <row r="471" spans="1:1">
      <c r="A471" s="90"/>
    </row>
    <row r="472" spans="1:1">
      <c r="A472" s="90"/>
    </row>
    <row r="473" spans="1:1">
      <c r="A473" s="90"/>
    </row>
    <row r="474" spans="1:1">
      <c r="A474" s="90"/>
    </row>
    <row r="475" spans="1:1">
      <c r="A475" s="90"/>
    </row>
    <row r="476" spans="1:1">
      <c r="A476" s="90"/>
    </row>
    <row r="477" spans="1:1">
      <c r="A477" s="90"/>
    </row>
    <row r="478" spans="1:1">
      <c r="A478" s="90"/>
    </row>
    <row r="479" spans="1:1">
      <c r="A479" s="90"/>
    </row>
    <row r="480" spans="1:1">
      <c r="A480" s="90"/>
    </row>
    <row r="481" spans="1:1">
      <c r="A481" s="90"/>
    </row>
    <row r="482" spans="1:1">
      <c r="A482" s="90"/>
    </row>
    <row r="483" spans="1:1">
      <c r="A483" s="90"/>
    </row>
    <row r="484" spans="1:1">
      <c r="A484" s="90"/>
    </row>
    <row r="485" spans="1:1">
      <c r="A485" s="90"/>
    </row>
    <row r="486" spans="1:1">
      <c r="A486" s="90"/>
    </row>
    <row r="487" spans="1:1">
      <c r="A487" s="90"/>
    </row>
    <row r="488" spans="1:1">
      <c r="A488" s="90"/>
    </row>
    <row r="489" spans="1:1">
      <c r="A489" s="90"/>
    </row>
    <row r="490" spans="1:1">
      <c r="A490" s="90"/>
    </row>
    <row r="491" spans="1:1">
      <c r="A491" s="90"/>
    </row>
    <row r="492" spans="1:1">
      <c r="A492" s="90"/>
    </row>
    <row r="493" spans="1:1">
      <c r="A493" s="90"/>
    </row>
    <row r="494" spans="1:1">
      <c r="A494" s="90"/>
    </row>
    <row r="495" spans="1:1">
      <c r="A495" s="90"/>
    </row>
    <row r="496" spans="1:1">
      <c r="A496" s="90"/>
    </row>
    <row r="497" spans="1:1">
      <c r="A497" s="90"/>
    </row>
    <row r="498" spans="1:1">
      <c r="A498" s="90"/>
    </row>
    <row r="499" spans="1:1">
      <c r="A499" s="90"/>
    </row>
    <row r="500" spans="1:1">
      <c r="A500" s="90"/>
    </row>
    <row r="501" spans="1:1">
      <c r="A501" s="90"/>
    </row>
    <row r="502" spans="1:1">
      <c r="A502" s="90"/>
    </row>
    <row r="503" spans="1:1">
      <c r="A503" s="90"/>
    </row>
    <row r="504" spans="1:1">
      <c r="A504" s="90"/>
    </row>
    <row r="505" spans="1:1">
      <c r="A505" s="90"/>
    </row>
    <row r="506" spans="1:1">
      <c r="A506" s="90"/>
    </row>
    <row r="507" spans="1:1">
      <c r="A507" s="90"/>
    </row>
    <row r="508" spans="1:1">
      <c r="A508" s="90"/>
    </row>
    <row r="509" spans="1:1">
      <c r="A509" s="90"/>
    </row>
    <row r="510" spans="1:1">
      <c r="A510" s="90"/>
    </row>
    <row r="511" spans="1:1">
      <c r="A511" s="90"/>
    </row>
    <row r="512" spans="1:1">
      <c r="A512" s="90"/>
    </row>
    <row r="513" spans="1:1">
      <c r="A513" s="90"/>
    </row>
    <row r="514" spans="1:1">
      <c r="A514" s="90"/>
    </row>
    <row r="515" spans="1:1">
      <c r="A515" s="90"/>
    </row>
    <row r="516" spans="1:1">
      <c r="A516" s="90"/>
    </row>
    <row r="517" spans="1:1">
      <c r="A517" s="90"/>
    </row>
    <row r="518" spans="1:1">
      <c r="A518" s="90"/>
    </row>
    <row r="519" spans="1:1">
      <c r="A519" s="90"/>
    </row>
    <row r="520" spans="1:1">
      <c r="A520" s="90"/>
    </row>
    <row r="521" spans="1:1">
      <c r="A521" s="90"/>
    </row>
    <row r="522" spans="1:1">
      <c r="A522" s="90"/>
    </row>
    <row r="523" spans="1:1">
      <c r="A523" s="90"/>
    </row>
    <row r="524" spans="1:1">
      <c r="A524" s="90"/>
    </row>
    <row r="525" spans="1:1">
      <c r="A525" s="90"/>
    </row>
    <row r="526" spans="1:1">
      <c r="A526" s="90"/>
    </row>
    <row r="527" spans="1:1">
      <c r="A527" s="90"/>
    </row>
    <row r="528" spans="1:1">
      <c r="A528" s="90"/>
    </row>
    <row r="529" spans="1:1">
      <c r="A529" s="90"/>
    </row>
    <row r="530" spans="1:1">
      <c r="A530" s="90"/>
    </row>
    <row r="531" spans="1:1">
      <c r="A531" s="90"/>
    </row>
    <row r="532" spans="1:1">
      <c r="A532" s="90"/>
    </row>
    <row r="533" spans="1:1">
      <c r="A533" s="90"/>
    </row>
    <row r="534" spans="1:1">
      <c r="A534" s="90"/>
    </row>
    <row r="535" spans="1:1">
      <c r="A535" s="90"/>
    </row>
    <row r="536" spans="1:1">
      <c r="A536" s="90"/>
    </row>
    <row r="537" spans="1:1">
      <c r="A537" s="90"/>
    </row>
    <row r="538" spans="1:1">
      <c r="A538" s="90"/>
    </row>
    <row r="539" spans="1:1">
      <c r="A539" s="90"/>
    </row>
    <row r="540" spans="1:1">
      <c r="A540" s="90"/>
    </row>
    <row r="541" spans="1:1">
      <c r="A541" s="90"/>
    </row>
    <row r="542" spans="1:1">
      <c r="A542" s="90"/>
    </row>
    <row r="543" spans="1:1">
      <c r="A543" s="90"/>
    </row>
    <row r="544" spans="1:1">
      <c r="A544" s="90"/>
    </row>
    <row r="545" spans="1:1">
      <c r="A545" s="90"/>
    </row>
    <row r="546" spans="1:1">
      <c r="A546" s="90"/>
    </row>
    <row r="547" spans="1:1">
      <c r="A547" s="90"/>
    </row>
    <row r="548" spans="1:1">
      <c r="A548" s="90"/>
    </row>
    <row r="549" spans="1:1">
      <c r="A549" s="90"/>
    </row>
    <row r="550" spans="1:1">
      <c r="A550" s="90"/>
    </row>
    <row r="551" spans="1:1">
      <c r="A551" s="90"/>
    </row>
    <row r="552" spans="1:1">
      <c r="A552" s="90"/>
    </row>
    <row r="553" spans="1:1">
      <c r="A553" s="90"/>
    </row>
    <row r="554" spans="1:1">
      <c r="A554" s="90"/>
    </row>
    <row r="555" spans="1:1">
      <c r="A555" s="90"/>
    </row>
    <row r="556" spans="1:1">
      <c r="A556" s="90"/>
    </row>
    <row r="557" spans="1:1">
      <c r="A557" s="90"/>
    </row>
    <row r="558" spans="1:1">
      <c r="A558" s="90"/>
    </row>
    <row r="559" spans="1:1">
      <c r="A559" s="90"/>
    </row>
    <row r="560" spans="1:1">
      <c r="A560" s="90"/>
    </row>
    <row r="561" spans="1:1">
      <c r="A561" s="90"/>
    </row>
    <row r="562" spans="1:1">
      <c r="A562" s="90"/>
    </row>
    <row r="563" spans="1:1">
      <c r="A563" s="90"/>
    </row>
    <row r="564" spans="1:1">
      <c r="A564" s="90"/>
    </row>
    <row r="565" spans="1:1">
      <c r="A565" s="90"/>
    </row>
    <row r="566" spans="1:1">
      <c r="A566" s="90"/>
    </row>
    <row r="567" spans="1:1">
      <c r="A567" s="90"/>
    </row>
    <row r="568" spans="1:1">
      <c r="A568" s="90"/>
    </row>
    <row r="569" spans="1:1">
      <c r="A569" s="90"/>
    </row>
    <row r="570" spans="1:1">
      <c r="A570" s="90"/>
    </row>
    <row r="571" spans="1:1">
      <c r="A571" s="90"/>
    </row>
    <row r="572" spans="1:1">
      <c r="A572" s="90"/>
    </row>
    <row r="573" spans="1:1">
      <c r="A573" s="90"/>
    </row>
    <row r="574" spans="1:1">
      <c r="A574" s="90"/>
    </row>
    <row r="575" spans="1:1">
      <c r="A575" s="90"/>
    </row>
    <row r="576" spans="1:1">
      <c r="A576" s="90"/>
    </row>
    <row r="577" spans="1:1">
      <c r="A577" s="90"/>
    </row>
    <row r="578" spans="1:1">
      <c r="A578" s="90"/>
    </row>
    <row r="579" spans="1:1">
      <c r="A579" s="90"/>
    </row>
    <row r="580" spans="1:1">
      <c r="A580" s="90"/>
    </row>
    <row r="581" spans="1:1">
      <c r="A581" s="90"/>
    </row>
    <row r="582" spans="1:1">
      <c r="A582" s="90"/>
    </row>
    <row r="583" spans="1:1">
      <c r="A583" s="90"/>
    </row>
    <row r="584" spans="1:1">
      <c r="A584" s="90"/>
    </row>
    <row r="585" spans="1:1">
      <c r="A585" s="90"/>
    </row>
    <row r="586" spans="1:1">
      <c r="A586" s="90"/>
    </row>
    <row r="587" spans="1:1">
      <c r="A587" s="90"/>
    </row>
    <row r="588" spans="1:1">
      <c r="A588" s="90"/>
    </row>
    <row r="589" spans="1:1">
      <c r="A589" s="90"/>
    </row>
    <row r="590" spans="1:1">
      <c r="A590" s="90"/>
    </row>
    <row r="591" spans="1:1">
      <c r="A591" s="90"/>
    </row>
    <row r="592" spans="1:1">
      <c r="A592" s="90"/>
    </row>
    <row r="593" spans="1:1">
      <c r="A593" s="90"/>
    </row>
    <row r="594" spans="1:1">
      <c r="A594" s="90"/>
    </row>
    <row r="595" spans="1:1">
      <c r="A595" s="90"/>
    </row>
    <row r="596" spans="1:1">
      <c r="A596" s="90"/>
    </row>
    <row r="597" spans="1:1">
      <c r="A597" s="90"/>
    </row>
    <row r="598" spans="1:1">
      <c r="A598" s="90"/>
    </row>
    <row r="599" spans="1:1">
      <c r="A599" s="90"/>
    </row>
    <row r="600" spans="1:1">
      <c r="A600" s="90"/>
    </row>
    <row r="601" spans="1:1">
      <c r="A601" s="90"/>
    </row>
    <row r="602" spans="1:1">
      <c r="A602" s="90"/>
    </row>
    <row r="603" spans="1:1">
      <c r="A603" s="90"/>
    </row>
    <row r="604" spans="1:1">
      <c r="A604" s="90"/>
    </row>
    <row r="605" spans="1:1">
      <c r="A605" s="90"/>
    </row>
    <row r="606" spans="1:1">
      <c r="A606" s="90"/>
    </row>
    <row r="607" spans="1:1">
      <c r="A607" s="90"/>
    </row>
    <row r="608" spans="1:1">
      <c r="A608" s="90"/>
    </row>
    <row r="609" spans="1:1">
      <c r="A609" s="90"/>
    </row>
    <row r="610" spans="1:1">
      <c r="A610" s="90"/>
    </row>
    <row r="611" spans="1:1">
      <c r="A611" s="90"/>
    </row>
    <row r="612" spans="1:1">
      <c r="A612" s="90"/>
    </row>
    <row r="613" spans="1:1">
      <c r="A613" s="90"/>
    </row>
    <row r="614" spans="1:1">
      <c r="A614" s="90"/>
    </row>
    <row r="615" spans="1:1">
      <c r="A615" s="90"/>
    </row>
    <row r="616" spans="1:1">
      <c r="A616" s="90"/>
    </row>
    <row r="617" spans="1:1">
      <c r="A617" s="90"/>
    </row>
    <row r="618" spans="1:1">
      <c r="A618" s="90"/>
    </row>
    <row r="619" spans="1:1">
      <c r="A619" s="90"/>
    </row>
    <row r="620" spans="1:1">
      <c r="A620" s="90"/>
    </row>
    <row r="621" spans="1:1">
      <c r="A621" s="90"/>
    </row>
    <row r="622" spans="1:1">
      <c r="A622" s="90"/>
    </row>
    <row r="623" spans="1:1">
      <c r="A623" s="90"/>
    </row>
    <row r="624" spans="1:1">
      <c r="A624" s="90"/>
    </row>
    <row r="625" spans="1:1">
      <c r="A625" s="90"/>
    </row>
    <row r="626" spans="1:1">
      <c r="A626" s="90"/>
    </row>
    <row r="627" spans="1:1">
      <c r="A627" s="90"/>
    </row>
    <row r="628" spans="1:1">
      <c r="A628" s="90"/>
    </row>
    <row r="629" spans="1:1">
      <c r="A629" s="90"/>
    </row>
    <row r="630" spans="1:1">
      <c r="A630" s="90"/>
    </row>
    <row r="631" spans="1:1">
      <c r="A631" s="90"/>
    </row>
    <row r="632" spans="1:1">
      <c r="A632" s="90"/>
    </row>
    <row r="633" spans="1:1">
      <c r="A633" s="90"/>
    </row>
    <row r="634" spans="1:1">
      <c r="A634" s="90"/>
    </row>
    <row r="635" spans="1:1">
      <c r="A635" s="90"/>
    </row>
    <row r="636" spans="1:1">
      <c r="A636" s="90"/>
    </row>
    <row r="637" spans="1:1">
      <c r="A637" s="90"/>
    </row>
    <row r="638" spans="1:1">
      <c r="A638" s="90"/>
    </row>
    <row r="639" spans="1:1">
      <c r="A639" s="90"/>
    </row>
    <row r="640" spans="1:1">
      <c r="A640" s="90"/>
    </row>
    <row r="641" spans="1:1">
      <c r="A641" s="90"/>
    </row>
    <row r="642" spans="1:1">
      <c r="A642" s="90"/>
    </row>
    <row r="643" spans="1:1">
      <c r="A643" s="90"/>
    </row>
    <row r="644" spans="1:1">
      <c r="A644" s="90"/>
    </row>
    <row r="645" spans="1:1">
      <c r="A645" s="90"/>
    </row>
    <row r="646" spans="1:1">
      <c r="A646" s="90"/>
    </row>
    <row r="647" spans="1:1">
      <c r="A647" s="90"/>
    </row>
    <row r="648" spans="1:1">
      <c r="A648" s="90"/>
    </row>
    <row r="649" spans="1:1">
      <c r="A649" s="90"/>
    </row>
    <row r="650" spans="1:1">
      <c r="A650" s="90"/>
    </row>
    <row r="651" spans="1:1">
      <c r="A651" s="90"/>
    </row>
    <row r="652" spans="1:1">
      <c r="A652" s="90"/>
    </row>
    <row r="653" spans="1:1">
      <c r="A653" s="90"/>
    </row>
    <row r="654" spans="1:1">
      <c r="A654" s="90"/>
    </row>
    <row r="655" spans="1:1">
      <c r="A655" s="90"/>
    </row>
    <row r="656" spans="1:1">
      <c r="A656" s="90"/>
    </row>
    <row r="657" spans="1:1">
      <c r="A657" s="90"/>
    </row>
    <row r="658" spans="1:1">
      <c r="A658" s="90"/>
    </row>
    <row r="659" spans="1:1">
      <c r="A659" s="90"/>
    </row>
    <row r="660" spans="1:1">
      <c r="A660" s="90"/>
    </row>
    <row r="661" spans="1:1">
      <c r="A661" s="90"/>
    </row>
    <row r="662" spans="1:1">
      <c r="A662" s="90"/>
    </row>
    <row r="663" spans="1:1">
      <c r="A663" s="90"/>
    </row>
    <row r="664" spans="1:1">
      <c r="A664" s="90"/>
    </row>
    <row r="665" spans="1:1">
      <c r="A665" s="90"/>
    </row>
    <row r="666" spans="1:1">
      <c r="A666" s="90"/>
    </row>
    <row r="667" spans="1:1">
      <c r="A667" s="90"/>
    </row>
    <row r="668" spans="1:1">
      <c r="A668" s="90"/>
    </row>
    <row r="669" spans="1:1">
      <c r="A669" s="90"/>
    </row>
    <row r="670" spans="1:1">
      <c r="A670" s="90"/>
    </row>
    <row r="671" spans="1:1">
      <c r="A671" s="90"/>
    </row>
    <row r="672" spans="1:1">
      <c r="A672" s="90"/>
    </row>
    <row r="673" spans="1:1">
      <c r="A673" s="90"/>
    </row>
    <row r="674" spans="1:1">
      <c r="A674" s="90"/>
    </row>
    <row r="675" spans="1:1">
      <c r="A675" s="90"/>
    </row>
    <row r="676" spans="1:1">
      <c r="A676" s="90"/>
    </row>
    <row r="677" spans="1:1">
      <c r="A677" s="90"/>
    </row>
    <row r="678" spans="1:1">
      <c r="A678" s="90"/>
    </row>
    <row r="679" spans="1:1">
      <c r="A679" s="90"/>
    </row>
    <row r="680" spans="1:1">
      <c r="A680" s="90"/>
    </row>
    <row r="681" spans="1:1">
      <c r="A681" s="90"/>
    </row>
    <row r="682" spans="1:1">
      <c r="A682" s="90"/>
    </row>
    <row r="683" spans="1:1">
      <c r="A683" s="90"/>
    </row>
    <row r="684" spans="1:1">
      <c r="A684" s="90"/>
    </row>
    <row r="685" spans="1:1">
      <c r="A685" s="90"/>
    </row>
    <row r="686" spans="1:1">
      <c r="A686" s="90"/>
    </row>
    <row r="687" spans="1:1">
      <c r="A687" s="90"/>
    </row>
    <row r="688" spans="1:1">
      <c r="A688" s="90"/>
    </row>
    <row r="689" spans="1:1">
      <c r="A689" s="90"/>
    </row>
    <row r="690" spans="1:1">
      <c r="A690" s="90"/>
    </row>
    <row r="691" spans="1:1">
      <c r="A691" s="90"/>
    </row>
    <row r="692" spans="1:1">
      <c r="A692" s="90"/>
    </row>
    <row r="693" spans="1:1">
      <c r="A693" s="90"/>
    </row>
    <row r="694" spans="1:1">
      <c r="A694" s="90"/>
    </row>
    <row r="695" spans="1:1">
      <c r="A695" s="90"/>
    </row>
    <row r="696" spans="1:1">
      <c r="A696" s="90"/>
    </row>
    <row r="697" spans="1:1">
      <c r="A697" s="90"/>
    </row>
    <row r="698" spans="1:1">
      <c r="A698" s="90"/>
    </row>
    <row r="699" spans="1:1">
      <c r="A699" s="90"/>
    </row>
    <row r="700" spans="1:1">
      <c r="A700" s="90"/>
    </row>
    <row r="701" spans="1:1">
      <c r="A701" s="90"/>
    </row>
    <row r="702" spans="1:1">
      <c r="A702" s="90"/>
    </row>
    <row r="703" spans="1:1">
      <c r="A703" s="90"/>
    </row>
    <row r="704" spans="1:1">
      <c r="A704" s="90"/>
    </row>
    <row r="705" spans="1:1">
      <c r="A705" s="90"/>
    </row>
    <row r="706" spans="1:1">
      <c r="A706" s="90"/>
    </row>
    <row r="707" spans="1:1">
      <c r="A707" s="90"/>
    </row>
    <row r="708" spans="1:1">
      <c r="A708" s="90"/>
    </row>
    <row r="709" spans="1:1">
      <c r="A709" s="90"/>
    </row>
    <row r="710" spans="1:1">
      <c r="A710" s="90"/>
    </row>
    <row r="711" spans="1:1">
      <c r="A711" s="90"/>
    </row>
    <row r="712" spans="1:1">
      <c r="A712" s="90"/>
    </row>
    <row r="713" spans="1:1">
      <c r="A713" s="90"/>
    </row>
    <row r="714" spans="1:1">
      <c r="A714" s="90"/>
    </row>
    <row r="715" spans="1:1">
      <c r="A715" s="90"/>
    </row>
    <row r="716" spans="1:1">
      <c r="A716" s="90"/>
    </row>
    <row r="717" spans="1:1">
      <c r="A717" s="90"/>
    </row>
    <row r="718" spans="1:1">
      <c r="A718" s="90"/>
    </row>
    <row r="719" spans="1:1">
      <c r="A719" s="90"/>
    </row>
    <row r="720" spans="1:1">
      <c r="A720" s="90"/>
    </row>
    <row r="721" spans="1:1">
      <c r="A721" s="90"/>
    </row>
    <row r="722" spans="1:1">
      <c r="A722" s="90"/>
    </row>
    <row r="723" spans="1:1">
      <c r="A723" s="90"/>
    </row>
    <row r="724" spans="1:1">
      <c r="A724" s="90"/>
    </row>
    <row r="725" spans="1:1">
      <c r="A725" s="90"/>
    </row>
    <row r="726" spans="1:1">
      <c r="A726" s="90"/>
    </row>
    <row r="727" spans="1:1">
      <c r="A727" s="90"/>
    </row>
    <row r="728" spans="1:1">
      <c r="A728" s="90"/>
    </row>
    <row r="729" spans="1:1">
      <c r="A729" s="90"/>
    </row>
    <row r="730" spans="1:1">
      <c r="A730" s="90"/>
    </row>
    <row r="731" spans="1:1">
      <c r="A731" s="90"/>
    </row>
    <row r="732" spans="1:1">
      <c r="A732" s="90"/>
    </row>
    <row r="733" spans="1:1">
      <c r="A733" s="90"/>
    </row>
    <row r="734" spans="1:1">
      <c r="A734" s="90"/>
    </row>
    <row r="735" spans="1:1">
      <c r="A735" s="90"/>
    </row>
    <row r="736" spans="1:1">
      <c r="A736" s="90"/>
    </row>
    <row r="737" spans="1:1">
      <c r="A737" s="90"/>
    </row>
    <row r="738" spans="1:1">
      <c r="A738" s="90"/>
    </row>
    <row r="739" spans="1:1">
      <c r="A739" s="90"/>
    </row>
    <row r="740" spans="1:1">
      <c r="A740" s="90"/>
    </row>
    <row r="741" spans="1:1">
      <c r="A741" s="90"/>
    </row>
    <row r="742" spans="1:1">
      <c r="A742" s="90"/>
    </row>
    <row r="743" spans="1:1">
      <c r="A743" s="90"/>
    </row>
    <row r="744" spans="1:1">
      <c r="A744" s="90"/>
    </row>
    <row r="745" spans="1:1">
      <c r="A745" s="90"/>
    </row>
    <row r="746" spans="1:1">
      <c r="A746" s="90"/>
    </row>
    <row r="747" spans="1:1">
      <c r="A747" s="90"/>
    </row>
    <row r="748" spans="1:1">
      <c r="A748" s="90"/>
    </row>
    <row r="749" spans="1:1">
      <c r="A749" s="90"/>
    </row>
    <row r="750" spans="1:1">
      <c r="A750" s="90"/>
    </row>
    <row r="751" spans="1:1">
      <c r="A751" s="90"/>
    </row>
    <row r="752" spans="1:1">
      <c r="A752" s="90"/>
    </row>
    <row r="753" spans="1:1">
      <c r="A753" s="90"/>
    </row>
    <row r="754" spans="1:1">
      <c r="A754" s="90"/>
    </row>
    <row r="755" spans="1:1">
      <c r="A755" s="90"/>
    </row>
    <row r="756" spans="1:1">
      <c r="A756" s="90"/>
    </row>
    <row r="757" spans="1:1">
      <c r="A757" s="90"/>
    </row>
    <row r="758" spans="1:1">
      <c r="A758" s="90"/>
    </row>
    <row r="759" spans="1:1">
      <c r="A759" s="90"/>
    </row>
    <row r="760" spans="1:1">
      <c r="A760" s="90"/>
    </row>
    <row r="761" spans="1:1">
      <c r="A761" s="90"/>
    </row>
    <row r="762" spans="1:1">
      <c r="A762" s="90"/>
    </row>
    <row r="763" spans="1:1">
      <c r="A763" s="90"/>
    </row>
    <row r="764" spans="1:1">
      <c r="A764" s="90"/>
    </row>
    <row r="765" spans="1:1">
      <c r="A765" s="90"/>
    </row>
    <row r="766" spans="1:1">
      <c r="A766" s="90"/>
    </row>
    <row r="767" spans="1:1">
      <c r="A767" s="90"/>
    </row>
    <row r="768" spans="1:1">
      <c r="A768" s="90"/>
    </row>
    <row r="769" spans="1:1">
      <c r="A769" s="90"/>
    </row>
    <row r="770" spans="1:1">
      <c r="A770" s="90"/>
    </row>
    <row r="771" spans="1:1">
      <c r="A771" s="90"/>
    </row>
    <row r="772" spans="1:1">
      <c r="A772" s="90"/>
    </row>
    <row r="773" spans="1:1">
      <c r="A773" s="90"/>
    </row>
    <row r="774" spans="1:1">
      <c r="A774" s="90"/>
    </row>
    <row r="775" spans="1:1">
      <c r="A775" s="90"/>
    </row>
    <row r="776" spans="1:1">
      <c r="A776" s="90"/>
    </row>
    <row r="777" spans="1:1">
      <c r="A777" s="90"/>
    </row>
    <row r="778" spans="1:1">
      <c r="A778" s="90"/>
    </row>
    <row r="779" spans="1:1">
      <c r="A779" s="90"/>
    </row>
    <row r="780" spans="1:1">
      <c r="A780" s="90"/>
    </row>
    <row r="781" spans="1:1">
      <c r="A781" s="90"/>
    </row>
    <row r="782" spans="1:1">
      <c r="A782" s="90"/>
    </row>
    <row r="783" spans="1:1">
      <c r="A783" s="90"/>
    </row>
    <row r="784" spans="1:1">
      <c r="A784" s="90"/>
    </row>
    <row r="785" spans="1:1">
      <c r="A785" s="90"/>
    </row>
    <row r="786" spans="1:1">
      <c r="A786" s="90"/>
    </row>
    <row r="787" spans="1:1">
      <c r="A787" s="90"/>
    </row>
    <row r="788" spans="1:1">
      <c r="A788" s="90"/>
    </row>
    <row r="789" spans="1:1">
      <c r="A789" s="90"/>
    </row>
    <row r="790" spans="1:1">
      <c r="A790" s="90"/>
    </row>
    <row r="791" spans="1:1">
      <c r="A791" s="90"/>
    </row>
    <row r="792" spans="1:1">
      <c r="A792" s="90"/>
    </row>
    <row r="793" spans="1:1">
      <c r="A793" s="90"/>
    </row>
    <row r="794" spans="1:1">
      <c r="A794" s="90"/>
    </row>
    <row r="795" spans="1:1">
      <c r="A795" s="90"/>
    </row>
    <row r="796" spans="1:1">
      <c r="A796" s="90"/>
    </row>
    <row r="797" spans="1:1">
      <c r="A797" s="90"/>
    </row>
    <row r="798" spans="1:1">
      <c r="A798" s="90"/>
    </row>
    <row r="799" spans="1:1">
      <c r="A799" s="90"/>
    </row>
    <row r="800" spans="1:1">
      <c r="A800" s="90"/>
    </row>
    <row r="801" spans="1:1">
      <c r="A801" s="90"/>
    </row>
    <row r="802" spans="1:1">
      <c r="A802" s="90"/>
    </row>
    <row r="803" spans="1:1">
      <c r="A803" s="90"/>
    </row>
    <row r="804" spans="1:1">
      <c r="A804" s="90"/>
    </row>
    <row r="805" spans="1:1">
      <c r="A805" s="90"/>
    </row>
    <row r="806" spans="1:1">
      <c r="A806" s="90"/>
    </row>
    <row r="807" spans="1:1">
      <c r="A807" s="90"/>
    </row>
    <row r="808" spans="1:1">
      <c r="A808" s="90"/>
    </row>
    <row r="809" spans="1:1">
      <c r="A809" s="90"/>
    </row>
    <row r="810" spans="1:1">
      <c r="A810" s="90"/>
    </row>
    <row r="811" spans="1:1">
      <c r="A811" s="90"/>
    </row>
    <row r="812" spans="1:1">
      <c r="A812" s="90"/>
    </row>
    <row r="813" spans="1:1">
      <c r="A813" s="90"/>
    </row>
    <row r="814" spans="1:1">
      <c r="A814" s="90"/>
    </row>
    <row r="815" spans="1:1">
      <c r="A815" s="90"/>
    </row>
    <row r="816" spans="1:1">
      <c r="A816" s="90"/>
    </row>
    <row r="817" spans="1:1">
      <c r="A817" s="90"/>
    </row>
    <row r="818" spans="1:1">
      <c r="A818" s="90"/>
    </row>
    <row r="819" spans="1:1">
      <c r="A819" s="90"/>
    </row>
    <row r="820" spans="1:1">
      <c r="A820" s="90"/>
    </row>
    <row r="821" spans="1:1">
      <c r="A821" s="90"/>
    </row>
    <row r="822" spans="1:1">
      <c r="A822" s="90"/>
    </row>
    <row r="823" spans="1:1">
      <c r="A823" s="90"/>
    </row>
    <row r="824" spans="1:1">
      <c r="A824" s="90"/>
    </row>
    <row r="825" spans="1:1">
      <c r="A825" s="90"/>
    </row>
    <row r="826" spans="1:1">
      <c r="A826" s="90"/>
    </row>
    <row r="827" spans="1:1">
      <c r="A827" s="90"/>
    </row>
    <row r="828" spans="1:1">
      <c r="A828" s="90"/>
    </row>
    <row r="829" spans="1:1">
      <c r="A829" s="90"/>
    </row>
    <row r="830" spans="1:1">
      <c r="A830" s="90"/>
    </row>
    <row r="831" spans="1:1">
      <c r="A831" s="90"/>
    </row>
    <row r="832" spans="1:1">
      <c r="A832" s="90"/>
    </row>
    <row r="833" spans="1:1">
      <c r="A833" s="90"/>
    </row>
    <row r="834" spans="1:1">
      <c r="A834" s="90"/>
    </row>
    <row r="835" spans="1:1">
      <c r="A835" s="90"/>
    </row>
    <row r="836" spans="1:1">
      <c r="A836" s="90"/>
    </row>
    <row r="837" spans="1:1">
      <c r="A837" s="90"/>
    </row>
    <row r="838" spans="1:1">
      <c r="A838" s="90"/>
    </row>
    <row r="839" spans="1:1">
      <c r="A839" s="90"/>
    </row>
    <row r="840" spans="1:1">
      <c r="A840" s="90"/>
    </row>
    <row r="841" spans="1:1">
      <c r="A841" s="90"/>
    </row>
    <row r="842" spans="1:1">
      <c r="A842" s="90"/>
    </row>
    <row r="843" spans="1:1">
      <c r="A843" s="90"/>
    </row>
    <row r="844" spans="1:1">
      <c r="A844" s="90"/>
    </row>
    <row r="845" spans="1:1">
      <c r="A845" s="90"/>
    </row>
    <row r="846" spans="1:1">
      <c r="A846" s="90"/>
    </row>
    <row r="847" spans="1:1">
      <c r="A847" s="90"/>
    </row>
    <row r="848" spans="1:1">
      <c r="A848" s="90"/>
    </row>
    <row r="849" spans="1:1">
      <c r="A849" s="90"/>
    </row>
    <row r="850" spans="1:1">
      <c r="A850" s="90"/>
    </row>
    <row r="851" spans="1:1">
      <c r="A851" s="90"/>
    </row>
    <row r="852" spans="1:1">
      <c r="A852" s="90"/>
    </row>
    <row r="853" spans="1:1">
      <c r="A853" s="90"/>
    </row>
    <row r="854" spans="1:1">
      <c r="A854" s="90"/>
    </row>
    <row r="855" spans="1:1">
      <c r="A855" s="90"/>
    </row>
    <row r="856" spans="1:1">
      <c r="A856" s="90"/>
    </row>
    <row r="857" spans="1:1">
      <c r="A857" s="90"/>
    </row>
    <row r="858" spans="1:1">
      <c r="A858" s="90"/>
    </row>
    <row r="859" spans="1:1">
      <c r="A859" s="90"/>
    </row>
    <row r="860" spans="1:1">
      <c r="A860" s="90"/>
    </row>
    <row r="861" spans="1:1">
      <c r="A861" s="90"/>
    </row>
    <row r="862" spans="1:1">
      <c r="A862" s="90"/>
    </row>
    <row r="863" spans="1:1">
      <c r="A863" s="90"/>
    </row>
    <row r="864" spans="1:1">
      <c r="A864" s="90"/>
    </row>
    <row r="865" spans="1:1">
      <c r="A865" s="90"/>
    </row>
    <row r="866" spans="1:1">
      <c r="A866" s="90"/>
    </row>
    <row r="867" spans="1:1">
      <c r="A867" s="90"/>
    </row>
    <row r="868" spans="1:1">
      <c r="A868" s="90"/>
    </row>
    <row r="869" spans="1:1">
      <c r="A869" s="90"/>
    </row>
    <row r="870" spans="1:1">
      <c r="A870" s="90"/>
    </row>
    <row r="871" spans="1:1">
      <c r="A871" s="90"/>
    </row>
    <row r="872" spans="1:1">
      <c r="A872" s="90"/>
    </row>
    <row r="873" spans="1:1">
      <c r="A873" s="90"/>
    </row>
    <row r="874" spans="1:1">
      <c r="A874" s="90"/>
    </row>
    <row r="875" spans="1:1">
      <c r="A875" s="90"/>
    </row>
    <row r="876" spans="1:1">
      <c r="A876" s="90"/>
    </row>
    <row r="877" spans="1:1">
      <c r="A877" s="90"/>
    </row>
    <row r="878" spans="1:1">
      <c r="A878" s="90"/>
    </row>
    <row r="879" spans="1:1">
      <c r="A879" s="90"/>
    </row>
    <row r="880" spans="1:1">
      <c r="A880" s="90"/>
    </row>
    <row r="881" spans="1:1">
      <c r="A881" s="90"/>
    </row>
    <row r="882" spans="1:1">
      <c r="A882" s="90"/>
    </row>
    <row r="883" spans="1:1">
      <c r="A883" s="90"/>
    </row>
    <row r="884" spans="1:1">
      <c r="A884" s="90"/>
    </row>
    <row r="885" spans="1:1">
      <c r="A885" s="90"/>
    </row>
    <row r="886" spans="1:1">
      <c r="A886" s="90"/>
    </row>
    <row r="887" spans="1:1">
      <c r="A887" s="90"/>
    </row>
    <row r="888" spans="1:1">
      <c r="A888" s="90"/>
    </row>
    <row r="889" spans="1:1">
      <c r="A889" s="90"/>
    </row>
    <row r="890" spans="1:1">
      <c r="A890" s="90"/>
    </row>
    <row r="891" spans="1:1">
      <c r="A891" s="90"/>
    </row>
    <row r="892" spans="1:1">
      <c r="A892" s="90"/>
    </row>
    <row r="893" spans="1:1">
      <c r="A893" s="90"/>
    </row>
    <row r="894" spans="1:1">
      <c r="A894" s="90"/>
    </row>
    <row r="895" spans="1:1">
      <c r="A895" s="90"/>
    </row>
    <row r="896" spans="1:1">
      <c r="A896" s="90"/>
    </row>
    <row r="897" spans="1:1">
      <c r="A897" s="90"/>
    </row>
    <row r="898" spans="1:1">
      <c r="A898" s="90"/>
    </row>
    <row r="899" spans="1:1">
      <c r="A899" s="90"/>
    </row>
    <row r="900" spans="1:1">
      <c r="A900" s="90"/>
    </row>
    <row r="901" spans="1:1">
      <c r="A901" s="90"/>
    </row>
    <row r="902" spans="1:1">
      <c r="A902" s="90"/>
    </row>
    <row r="903" spans="1:1">
      <c r="A903" s="90"/>
    </row>
    <row r="904" spans="1:1">
      <c r="A904" s="90"/>
    </row>
    <row r="905" spans="1:1">
      <c r="A905" s="90"/>
    </row>
    <row r="906" spans="1:1">
      <c r="A906" s="90"/>
    </row>
    <row r="907" spans="1:1">
      <c r="A907" s="90"/>
    </row>
    <row r="908" spans="1:1">
      <c r="A908" s="90"/>
    </row>
    <row r="909" spans="1:1">
      <c r="A909" s="90"/>
    </row>
    <row r="910" spans="1:1">
      <c r="A910" s="90"/>
    </row>
    <row r="911" spans="1:1">
      <c r="A911" s="90"/>
    </row>
    <row r="912" spans="1:1">
      <c r="A912" s="90"/>
    </row>
    <row r="913" spans="1:1">
      <c r="A913" s="90"/>
    </row>
    <row r="914" spans="1:1">
      <c r="A914" s="90"/>
    </row>
    <row r="915" spans="1:1">
      <c r="A915" s="90"/>
    </row>
    <row r="916" spans="1:1">
      <c r="A916" s="90"/>
    </row>
    <row r="917" spans="1:1">
      <c r="A917" s="90"/>
    </row>
    <row r="918" spans="1:1">
      <c r="A918" s="90"/>
    </row>
    <row r="919" spans="1:1">
      <c r="A919" s="90"/>
    </row>
    <row r="920" spans="1:1">
      <c r="A920" s="90"/>
    </row>
    <row r="921" spans="1:1">
      <c r="A921" s="90"/>
    </row>
    <row r="922" spans="1:1">
      <c r="A922" s="90"/>
    </row>
    <row r="923" spans="1:1">
      <c r="A923" s="90"/>
    </row>
    <row r="924" spans="1:1">
      <c r="A924" s="90"/>
    </row>
    <row r="925" spans="1:1">
      <c r="A925" s="90"/>
    </row>
    <row r="926" spans="1:1">
      <c r="A926" s="90"/>
    </row>
    <row r="927" spans="1:1">
      <c r="A927" s="90"/>
    </row>
    <row r="928" spans="1:1">
      <c r="A928" s="90"/>
    </row>
    <row r="929" spans="1:1">
      <c r="A929" s="90"/>
    </row>
    <row r="930" spans="1:1">
      <c r="A930" s="90"/>
    </row>
    <row r="931" spans="1:1">
      <c r="A931" s="90"/>
    </row>
    <row r="932" spans="1:1">
      <c r="A932" s="90"/>
    </row>
    <row r="933" spans="1:1">
      <c r="A933" s="90"/>
    </row>
    <row r="934" spans="1:1">
      <c r="A934" s="90"/>
    </row>
    <row r="935" spans="1:1">
      <c r="A935" s="90"/>
    </row>
    <row r="936" spans="1:1">
      <c r="A936" s="90"/>
    </row>
    <row r="937" spans="1:1">
      <c r="A937" s="90"/>
    </row>
    <row r="938" spans="1:1">
      <c r="A938" s="90"/>
    </row>
    <row r="939" spans="1:1">
      <c r="A939" s="90"/>
    </row>
    <row r="940" spans="1:1">
      <c r="A940" s="90"/>
    </row>
    <row r="941" spans="1:1">
      <c r="A941" s="90"/>
    </row>
    <row r="942" spans="1:1">
      <c r="A942" s="90"/>
    </row>
    <row r="943" spans="1:1">
      <c r="A943" s="90"/>
    </row>
    <row r="944" spans="1:1">
      <c r="A944" s="90"/>
    </row>
    <row r="945" spans="1:1">
      <c r="A945" s="90"/>
    </row>
    <row r="946" spans="1:1">
      <c r="A946" s="90"/>
    </row>
    <row r="947" spans="1:1">
      <c r="A947" s="90"/>
    </row>
    <row r="948" spans="1:1">
      <c r="A948" s="90"/>
    </row>
    <row r="949" spans="1:1">
      <c r="A949" s="90"/>
    </row>
    <row r="950" spans="1:1">
      <c r="A950" s="90"/>
    </row>
    <row r="951" spans="1:1">
      <c r="A951" s="90"/>
    </row>
    <row r="952" spans="1:1">
      <c r="A952" s="90"/>
    </row>
    <row r="953" spans="1:1">
      <c r="A953" s="90"/>
    </row>
    <row r="954" spans="1:1">
      <c r="A954" s="90"/>
    </row>
    <row r="955" spans="1:1">
      <c r="A955" s="90"/>
    </row>
    <row r="956" spans="1:1">
      <c r="A956" s="90"/>
    </row>
    <row r="957" spans="1:1">
      <c r="A957" s="90"/>
    </row>
    <row r="958" spans="1:1">
      <c r="A958" s="90"/>
    </row>
    <row r="959" spans="1:1">
      <c r="A959" s="90"/>
    </row>
    <row r="960" spans="1:1">
      <c r="A960" s="90"/>
    </row>
    <row r="961" spans="1:1">
      <c r="A961" s="90"/>
    </row>
    <row r="962" spans="1:1">
      <c r="A962" s="90"/>
    </row>
    <row r="963" spans="1:1">
      <c r="A963" s="90"/>
    </row>
    <row r="964" spans="1:1">
      <c r="A964" s="90"/>
    </row>
    <row r="965" spans="1:1">
      <c r="A965" s="90"/>
    </row>
    <row r="966" spans="1:1">
      <c r="A966" s="90"/>
    </row>
    <row r="967" spans="1:1">
      <c r="A967" s="90"/>
    </row>
    <row r="968" spans="1:1">
      <c r="A968" s="90"/>
    </row>
    <row r="969" spans="1:1">
      <c r="A969" s="90"/>
    </row>
    <row r="970" spans="1:1">
      <c r="A970" s="90"/>
    </row>
    <row r="971" spans="1:1">
      <c r="A971" s="90"/>
    </row>
    <row r="972" spans="1:1">
      <c r="A972" s="90"/>
    </row>
    <row r="973" spans="1:1">
      <c r="A973" s="90"/>
    </row>
    <row r="974" spans="1:1">
      <c r="A974" s="90"/>
    </row>
    <row r="975" spans="1:1">
      <c r="A975" s="90"/>
    </row>
    <row r="976" spans="1:1">
      <c r="A976" s="90"/>
    </row>
    <row r="977" spans="1:1">
      <c r="A977" s="90"/>
    </row>
    <row r="978" spans="1:1">
      <c r="A978" s="90"/>
    </row>
    <row r="979" spans="1:1">
      <c r="A979" s="90"/>
    </row>
    <row r="980" spans="1:1">
      <c r="A980" s="90"/>
    </row>
    <row r="981" spans="1:1">
      <c r="A981" s="90"/>
    </row>
    <row r="982" spans="1:1">
      <c r="A982" s="90"/>
    </row>
    <row r="983" spans="1:1">
      <c r="A983" s="90"/>
    </row>
    <row r="984" spans="1:1">
      <c r="A984" s="90"/>
    </row>
    <row r="985" spans="1:1">
      <c r="A985" s="90"/>
    </row>
    <row r="986" spans="1:1">
      <c r="A986" s="90"/>
    </row>
    <row r="987" spans="1:1">
      <c r="A987" s="90"/>
    </row>
    <row r="988" spans="1:1">
      <c r="A988" s="90"/>
    </row>
    <row r="989" spans="1:1">
      <c r="A989" s="90"/>
    </row>
    <row r="990" spans="1:1">
      <c r="A990" s="90"/>
    </row>
    <row r="991" spans="1:1">
      <c r="A991" s="90"/>
    </row>
    <row r="992" spans="1:1">
      <c r="A992" s="90"/>
    </row>
    <row r="993" spans="1:1">
      <c r="A993" s="90"/>
    </row>
    <row r="994" spans="1:1">
      <c r="A994" s="90"/>
    </row>
    <row r="995" spans="1:1">
      <c r="A995" s="90"/>
    </row>
    <row r="996" spans="1:1">
      <c r="A996" s="90"/>
    </row>
    <row r="997" spans="1:1">
      <c r="A997" s="90"/>
    </row>
    <row r="998" spans="1:1">
      <c r="A998" s="90"/>
    </row>
    <row r="999" spans="1:1">
      <c r="A999" s="90"/>
    </row>
    <row r="1000" spans="1:1">
      <c r="A1000"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99"/>
  <sheetViews>
    <sheetView tabSelected="1" workbookViewId="0">
      <pane ySplit="1" topLeftCell="A65" activePane="bottomLeft" state="frozen"/>
      <selection pane="bottomLeft" activeCell="F79" sqref="F79"/>
    </sheetView>
  </sheetViews>
  <sheetFormatPr defaultColWidth="14.44140625" defaultRowHeight="15.75" customHeight="1"/>
  <cols>
    <col min="2" max="2" width="23.109375" customWidth="1"/>
    <col min="6" max="16" width="21.5546875" customWidth="1"/>
  </cols>
  <sheetData>
    <row r="1" spans="1:16">
      <c r="A1" s="91" t="s">
        <v>492</v>
      </c>
      <c r="B1" s="92" t="s">
        <v>493</v>
      </c>
      <c r="C1" s="91" t="s">
        <v>494</v>
      </c>
      <c r="D1" s="91" t="s">
        <v>10</v>
      </c>
      <c r="E1" s="91" t="s">
        <v>495</v>
      </c>
      <c r="F1" s="93" t="s">
        <v>496</v>
      </c>
      <c r="G1" s="94" t="s">
        <v>497</v>
      </c>
      <c r="H1" s="94" t="s">
        <v>498</v>
      </c>
      <c r="I1" s="94" t="s">
        <v>499</v>
      </c>
      <c r="J1" s="93" t="s">
        <v>500</v>
      </c>
      <c r="K1" s="93" t="s">
        <v>501</v>
      </c>
      <c r="L1" s="93" t="s">
        <v>502</v>
      </c>
      <c r="M1" s="93" t="s">
        <v>503</v>
      </c>
      <c r="N1" s="93" t="s">
        <v>504</v>
      </c>
      <c r="O1" s="93" t="s">
        <v>505</v>
      </c>
      <c r="P1" s="93" t="s">
        <v>506</v>
      </c>
    </row>
    <row r="2" spans="1:16">
      <c r="A2" s="95">
        <v>19120433</v>
      </c>
      <c r="B2" s="96" t="s">
        <v>23</v>
      </c>
      <c r="C2" s="97">
        <v>1</v>
      </c>
      <c r="D2" s="95" t="s">
        <v>21</v>
      </c>
      <c r="E2" s="95" t="s">
        <v>507</v>
      </c>
      <c r="F2" s="98">
        <f t="shared" ref="F2:F119" si="0">G2/40</f>
        <v>6.8</v>
      </c>
      <c r="G2" s="95">
        <f t="shared" ref="G2:G5" si="1">H2</f>
        <v>272</v>
      </c>
      <c r="H2" s="95">
        <f t="shared" ref="H2:H119" si="2">SUM(J2:O2)</f>
        <v>272</v>
      </c>
      <c r="I2" s="95">
        <v>25</v>
      </c>
      <c r="J2" s="95">
        <f>IFERROR(VLOOKUP(A2,PA0!A:F,6,0),0)</f>
        <v>30</v>
      </c>
      <c r="K2" s="95">
        <f>IFERROR(VLOOKUP(A2,'PA1'!A:F,6,0),0)</f>
        <v>33</v>
      </c>
      <c r="L2" s="95">
        <f>IFERROR(VLOOKUP(A2,'PA2'!A:F,6,0),0)</f>
        <v>56</v>
      </c>
      <c r="M2" s="95">
        <f>IFERROR(VLOOKUP(A2,'PA3'!A:F,6,0),0)</f>
        <v>28</v>
      </c>
      <c r="N2" s="95">
        <f>IFERROR(VLOOKUP(A2,'PA4'!A:F,6,0),0)</f>
        <v>20</v>
      </c>
      <c r="O2" s="95">
        <f>IFERROR(VLOOKUP(A2,'PA6'!A:F,6,0),0)</f>
        <v>105</v>
      </c>
      <c r="P2" s="95"/>
    </row>
    <row r="3" spans="1:16">
      <c r="A3" s="95">
        <v>19120349</v>
      </c>
      <c r="B3" s="96" t="s">
        <v>31</v>
      </c>
      <c r="C3" s="97">
        <v>1</v>
      </c>
      <c r="D3" s="95" t="s">
        <v>21</v>
      </c>
      <c r="E3" s="95" t="s">
        <v>507</v>
      </c>
      <c r="F3" s="98">
        <f t="shared" si="0"/>
        <v>6.8</v>
      </c>
      <c r="G3" s="95">
        <f t="shared" si="1"/>
        <v>272</v>
      </c>
      <c r="H3" s="95">
        <f t="shared" si="2"/>
        <v>272</v>
      </c>
      <c r="I3" s="95">
        <v>25</v>
      </c>
      <c r="J3" s="95">
        <f>IFERROR(VLOOKUP(A3,PA0!A:F,6,0),0)</f>
        <v>30</v>
      </c>
      <c r="K3" s="95">
        <f>IFERROR(VLOOKUP(A3,'PA1'!A:F,6,0),0)</f>
        <v>33</v>
      </c>
      <c r="L3" s="95">
        <f>IFERROR(VLOOKUP(A3,'PA2'!A:F,6,0),0)</f>
        <v>56</v>
      </c>
      <c r="M3" s="95">
        <f>IFERROR(VLOOKUP(A3,'PA3'!A:F,6,0),0)</f>
        <v>28</v>
      </c>
      <c r="N3" s="95">
        <f>IFERROR(VLOOKUP(A3,'PA4'!A:F,6,0),0)</f>
        <v>20</v>
      </c>
      <c r="O3" s="95">
        <f>IFERROR(VLOOKUP(A3,'PA6'!A:F,6,0),0)</f>
        <v>105</v>
      </c>
      <c r="P3" s="95"/>
    </row>
    <row r="4" spans="1:16">
      <c r="A4" s="95">
        <v>19120461</v>
      </c>
      <c r="B4" s="96" t="s">
        <v>35</v>
      </c>
      <c r="C4" s="97">
        <v>1</v>
      </c>
      <c r="D4" s="95" t="s">
        <v>21</v>
      </c>
      <c r="E4" s="95" t="s">
        <v>507</v>
      </c>
      <c r="F4" s="98">
        <f t="shared" si="0"/>
        <v>6.8</v>
      </c>
      <c r="G4" s="95">
        <f t="shared" si="1"/>
        <v>272</v>
      </c>
      <c r="H4" s="95">
        <f t="shared" si="2"/>
        <v>272</v>
      </c>
      <c r="I4" s="95">
        <v>25</v>
      </c>
      <c r="J4" s="95">
        <f>IFERROR(VLOOKUP(A4,PA0!A:F,6,0),0)</f>
        <v>30</v>
      </c>
      <c r="K4" s="95">
        <f>IFERROR(VLOOKUP(A4,'PA1'!A:F,6,0),0)</f>
        <v>33</v>
      </c>
      <c r="L4" s="95">
        <f>IFERROR(VLOOKUP(A4,'PA2'!A:F,6,0),0)</f>
        <v>56</v>
      </c>
      <c r="M4" s="95">
        <f>IFERROR(VLOOKUP(A4,'PA3'!A:F,6,0),0)</f>
        <v>28</v>
      </c>
      <c r="N4" s="95">
        <f>IFERROR(VLOOKUP(A4,'PA4'!A:F,6,0),0)</f>
        <v>20</v>
      </c>
      <c r="O4" s="95">
        <f>IFERROR(VLOOKUP(A4,'PA6'!A:F,6,0),0)</f>
        <v>105</v>
      </c>
      <c r="P4" s="95"/>
    </row>
    <row r="5" spans="1:16">
      <c r="A5" s="95">
        <v>19120193</v>
      </c>
      <c r="B5" s="96" t="s">
        <v>38</v>
      </c>
      <c r="C5" s="97">
        <v>1</v>
      </c>
      <c r="D5" s="95" t="s">
        <v>21</v>
      </c>
      <c r="E5" s="95" t="s">
        <v>507</v>
      </c>
      <c r="F5" s="98">
        <f t="shared" si="0"/>
        <v>6.8</v>
      </c>
      <c r="G5" s="95">
        <f t="shared" si="1"/>
        <v>272</v>
      </c>
      <c r="H5" s="95">
        <f t="shared" si="2"/>
        <v>272</v>
      </c>
      <c r="I5" s="95">
        <v>25</v>
      </c>
      <c r="J5" s="95">
        <f>IFERROR(VLOOKUP(A5,PA0!A:F,6,0),0)</f>
        <v>30</v>
      </c>
      <c r="K5" s="95">
        <f>IFERROR(VLOOKUP(A5,'PA1'!A:F,6,0),0)</f>
        <v>33</v>
      </c>
      <c r="L5" s="95">
        <f>IFERROR(VLOOKUP(A5,'PA2'!A:F,6,0),0)</f>
        <v>56</v>
      </c>
      <c r="M5" s="95">
        <f>IFERROR(VLOOKUP(A5,'PA3'!A:F,6,0),0)</f>
        <v>28</v>
      </c>
      <c r="N5" s="95">
        <f>IFERROR(VLOOKUP(A5,'PA4'!A:F,6,0),0)</f>
        <v>20</v>
      </c>
      <c r="O5" s="95">
        <f>IFERROR(VLOOKUP(A5,'PA6'!A:F,6,0),0)</f>
        <v>105</v>
      </c>
      <c r="P5" s="95"/>
    </row>
    <row r="6" spans="1:16">
      <c r="A6" s="95">
        <v>19120469</v>
      </c>
      <c r="B6" s="96" t="s">
        <v>42</v>
      </c>
      <c r="C6" s="97">
        <v>1</v>
      </c>
      <c r="D6" s="95" t="s">
        <v>21</v>
      </c>
      <c r="E6" s="95" t="s">
        <v>507</v>
      </c>
      <c r="F6" s="98">
        <f t="shared" si="0"/>
        <v>0</v>
      </c>
      <c r="G6" s="95">
        <v>0</v>
      </c>
      <c r="H6" s="95">
        <f t="shared" si="2"/>
        <v>272</v>
      </c>
      <c r="I6" s="95">
        <v>0</v>
      </c>
      <c r="J6" s="95">
        <f>IFERROR(VLOOKUP(A6,PA0!A:F,6,0),0)</f>
        <v>30</v>
      </c>
      <c r="K6" s="95">
        <f>IFERROR(VLOOKUP(A6,'PA1'!A:F,6,0),0)</f>
        <v>33</v>
      </c>
      <c r="L6" s="95">
        <f>IFERROR(VLOOKUP(A6,'PA2'!A:F,6,0),0)</f>
        <v>56</v>
      </c>
      <c r="M6" s="95">
        <f>IFERROR(VLOOKUP(A6,'PA3'!A:F,6,0),0)</f>
        <v>28</v>
      </c>
      <c r="N6" s="95">
        <f>IFERROR(VLOOKUP(A6,'PA4'!A:F,6,0),0)</f>
        <v>20</v>
      </c>
      <c r="O6" s="95">
        <f>IFERROR(VLOOKUP(A6,'PA6'!A:F,6,0),0)</f>
        <v>105</v>
      </c>
      <c r="P6" s="95"/>
    </row>
    <row r="7" spans="1:16">
      <c r="A7" s="99">
        <v>19120588</v>
      </c>
      <c r="B7" s="100" t="s">
        <v>46</v>
      </c>
      <c r="C7" s="99">
        <v>2</v>
      </c>
      <c r="D7" s="101" t="s">
        <v>45</v>
      </c>
      <c r="E7" s="101" t="s">
        <v>508</v>
      </c>
      <c r="F7" s="98">
        <f t="shared" si="0"/>
        <v>8.5250000000000004</v>
      </c>
      <c r="G7" s="95">
        <f t="shared" ref="G7:G10" si="3">H7</f>
        <v>341</v>
      </c>
      <c r="H7" s="95">
        <f t="shared" si="2"/>
        <v>341</v>
      </c>
      <c r="I7" s="95"/>
      <c r="J7" s="95">
        <f>IFERROR(VLOOKUP(A7,PA0!A:F,6,0),0)</f>
        <v>30</v>
      </c>
      <c r="K7" s="95">
        <f>IFERROR(VLOOKUP(A7,'PA1'!A:F,6,0),0)</f>
        <v>36</v>
      </c>
      <c r="L7" s="95">
        <f>IFERROR(VLOOKUP(A7,'PA2'!A:F,6,0),0)</f>
        <v>55</v>
      </c>
      <c r="M7" s="95">
        <f>IFERROR(VLOOKUP(A7,'PA3'!A:F,6,0),0)</f>
        <v>58</v>
      </c>
      <c r="N7" s="95">
        <f>IFERROR(VLOOKUP(A7,'PA4'!A:F,6,0),0)</f>
        <v>27</v>
      </c>
      <c r="O7" s="95">
        <f>IFERROR(VLOOKUP(A7,'PA6'!A:F,6,0),0)</f>
        <v>135</v>
      </c>
      <c r="P7" s="101"/>
    </row>
    <row r="8" spans="1:16">
      <c r="A8" s="99">
        <v>19120517</v>
      </c>
      <c r="B8" s="100" t="s">
        <v>53</v>
      </c>
      <c r="C8" s="99">
        <v>2</v>
      </c>
      <c r="D8" s="101" t="s">
        <v>45</v>
      </c>
      <c r="E8" s="101" t="s">
        <v>508</v>
      </c>
      <c r="F8" s="98">
        <f t="shared" si="0"/>
        <v>8.5250000000000004</v>
      </c>
      <c r="G8" s="95">
        <f t="shared" si="3"/>
        <v>341</v>
      </c>
      <c r="H8" s="95">
        <f t="shared" si="2"/>
        <v>341</v>
      </c>
      <c r="I8" s="95"/>
      <c r="J8" s="95">
        <f>IFERROR(VLOOKUP(A8,PA0!A:F,6,0),0)</f>
        <v>30</v>
      </c>
      <c r="K8" s="95">
        <f>IFERROR(VLOOKUP(A8,'PA1'!A:F,6,0),0)</f>
        <v>36</v>
      </c>
      <c r="L8" s="95">
        <f>IFERROR(VLOOKUP(A8,'PA2'!A:F,6,0),0)</f>
        <v>55</v>
      </c>
      <c r="M8" s="95">
        <f>IFERROR(VLOOKUP(A8,'PA3'!A:F,6,0),0)</f>
        <v>58</v>
      </c>
      <c r="N8" s="95">
        <f>IFERROR(VLOOKUP(A8,'PA4'!A:F,6,0),0)</f>
        <v>27</v>
      </c>
      <c r="O8" s="95">
        <f>IFERROR(VLOOKUP(A8,'PA6'!A:F,6,0),0)</f>
        <v>135</v>
      </c>
      <c r="P8" s="101"/>
    </row>
    <row r="9" spans="1:16">
      <c r="A9" s="99">
        <v>19120584</v>
      </c>
      <c r="B9" s="100" t="s">
        <v>56</v>
      </c>
      <c r="C9" s="99">
        <v>2</v>
      </c>
      <c r="D9" s="101" t="s">
        <v>45</v>
      </c>
      <c r="E9" s="101" t="s">
        <v>508</v>
      </c>
      <c r="F9" s="98">
        <f t="shared" si="0"/>
        <v>8.5250000000000004</v>
      </c>
      <c r="G9" s="95">
        <f t="shared" si="3"/>
        <v>341</v>
      </c>
      <c r="H9" s="95">
        <f t="shared" si="2"/>
        <v>341</v>
      </c>
      <c r="I9" s="95"/>
      <c r="J9" s="95">
        <f>IFERROR(VLOOKUP(A9,PA0!A:F,6,0),0)</f>
        <v>30</v>
      </c>
      <c r="K9" s="95">
        <f>IFERROR(VLOOKUP(A9,'PA1'!A:F,6,0),0)</f>
        <v>36</v>
      </c>
      <c r="L9" s="95">
        <f>IFERROR(VLOOKUP(A9,'PA2'!A:F,6,0),0)</f>
        <v>55</v>
      </c>
      <c r="M9" s="95">
        <f>IFERROR(VLOOKUP(A9,'PA3'!A:F,6,0),0)</f>
        <v>58</v>
      </c>
      <c r="N9" s="95">
        <f>IFERROR(VLOOKUP(A9,'PA4'!A:F,6,0),0)</f>
        <v>27</v>
      </c>
      <c r="O9" s="95">
        <f>IFERROR(VLOOKUP(A9,'PA6'!A:F,6,0),0)</f>
        <v>135</v>
      </c>
      <c r="P9" s="101"/>
    </row>
    <row r="10" spans="1:16">
      <c r="A10" s="99">
        <v>19120564</v>
      </c>
      <c r="B10" s="100" t="s">
        <v>59</v>
      </c>
      <c r="C10" s="99">
        <v>2</v>
      </c>
      <c r="D10" s="101" t="s">
        <v>45</v>
      </c>
      <c r="E10" s="101" t="s">
        <v>508</v>
      </c>
      <c r="F10" s="98">
        <f t="shared" si="0"/>
        <v>8.5250000000000004</v>
      </c>
      <c r="G10" s="95">
        <f t="shared" si="3"/>
        <v>341</v>
      </c>
      <c r="H10" s="95">
        <f t="shared" si="2"/>
        <v>341</v>
      </c>
      <c r="I10" s="95"/>
      <c r="J10" s="95">
        <f>IFERROR(VLOOKUP(A10,PA0!A:F,6,0),0)</f>
        <v>30</v>
      </c>
      <c r="K10" s="95">
        <f>IFERROR(VLOOKUP(A10,'PA1'!A:F,6,0),0)</f>
        <v>36</v>
      </c>
      <c r="L10" s="95">
        <f>IFERROR(VLOOKUP(A10,'PA2'!A:F,6,0),0)</f>
        <v>55</v>
      </c>
      <c r="M10" s="95">
        <f>IFERROR(VLOOKUP(A10,'PA3'!A:F,6,0),0)</f>
        <v>58</v>
      </c>
      <c r="N10" s="95">
        <f>IFERROR(VLOOKUP(A10,'PA4'!A:F,6,0),0)</f>
        <v>27</v>
      </c>
      <c r="O10" s="95">
        <f>IFERROR(VLOOKUP(A10,'PA6'!A:F,6,0),0)</f>
        <v>135</v>
      </c>
      <c r="P10" s="101"/>
    </row>
    <row r="11" spans="1:16">
      <c r="A11" s="99">
        <v>18120618</v>
      </c>
      <c r="B11" s="100" t="s">
        <v>62</v>
      </c>
      <c r="C11" s="99">
        <v>2</v>
      </c>
      <c r="D11" s="101" t="s">
        <v>45</v>
      </c>
      <c r="E11" s="101" t="s">
        <v>508</v>
      </c>
      <c r="F11" s="98">
        <f t="shared" si="0"/>
        <v>6.5</v>
      </c>
      <c r="G11" s="95">
        <v>260</v>
      </c>
      <c r="H11" s="95">
        <f t="shared" si="2"/>
        <v>341</v>
      </c>
      <c r="I11" s="95"/>
      <c r="J11" s="95">
        <f>IFERROR(VLOOKUP(A11,PA0!A:F,6,0),0)</f>
        <v>30</v>
      </c>
      <c r="K11" s="95">
        <f>IFERROR(VLOOKUP(A11,'PA1'!A:F,6,0),0)</f>
        <v>36</v>
      </c>
      <c r="L11" s="95">
        <f>IFERROR(VLOOKUP(A11,'PA2'!A:F,6,0),0)</f>
        <v>55</v>
      </c>
      <c r="M11" s="95">
        <f>IFERROR(VLOOKUP(A11,'PA3'!A:F,6,0),0)</f>
        <v>58</v>
      </c>
      <c r="N11" s="95">
        <f>IFERROR(VLOOKUP(A11,'PA4'!A:F,6,0),0)</f>
        <v>27</v>
      </c>
      <c r="O11" s="95">
        <f>IFERROR(VLOOKUP(A11,'PA6'!A:F,6,0),0)</f>
        <v>135</v>
      </c>
      <c r="P11" s="101"/>
    </row>
    <row r="12" spans="1:16">
      <c r="A12" s="95">
        <v>19120361</v>
      </c>
      <c r="B12" s="96" t="s">
        <v>66</v>
      </c>
      <c r="C12" s="95">
        <v>3</v>
      </c>
      <c r="D12" s="102" t="s">
        <v>65</v>
      </c>
      <c r="E12" s="102" t="s">
        <v>508</v>
      </c>
      <c r="F12" s="98">
        <f t="shared" si="0"/>
        <v>9.3249999999999993</v>
      </c>
      <c r="G12" s="95">
        <f t="shared" ref="G12:G16" si="4">H12</f>
        <v>373</v>
      </c>
      <c r="H12" s="95">
        <f t="shared" si="2"/>
        <v>373</v>
      </c>
      <c r="I12" s="95"/>
      <c r="J12" s="95">
        <f>IFERROR(VLOOKUP(A12,PA0!A:F,6,0),0)</f>
        <v>30</v>
      </c>
      <c r="K12" s="95">
        <f>IFERROR(VLOOKUP(A12,'PA1'!A:F,6,0),0)</f>
        <v>39</v>
      </c>
      <c r="L12" s="95">
        <f>IFERROR(VLOOKUP(A12,'PA2'!A:F,6,0),0)</f>
        <v>67</v>
      </c>
      <c r="M12" s="95">
        <f>IFERROR(VLOOKUP(A12,'PA3'!A:F,6,0),0)</f>
        <v>50</v>
      </c>
      <c r="N12" s="95">
        <f>IFERROR(VLOOKUP(A12,'PA4'!A:F,6,0),0)</f>
        <v>27</v>
      </c>
      <c r="O12" s="95">
        <f>IFERROR(VLOOKUP(A12,'PA6'!A:F,6,0),0)</f>
        <v>160</v>
      </c>
      <c r="P12" s="102"/>
    </row>
    <row r="13" spans="1:16">
      <c r="A13" s="95">
        <v>19120421</v>
      </c>
      <c r="B13" s="96" t="s">
        <v>73</v>
      </c>
      <c r="C13" s="95">
        <v>3</v>
      </c>
      <c r="D13" s="102" t="s">
        <v>65</v>
      </c>
      <c r="E13" s="102" t="s">
        <v>508</v>
      </c>
      <c r="F13" s="98">
        <f t="shared" si="0"/>
        <v>9.3249999999999993</v>
      </c>
      <c r="G13" s="95">
        <f t="shared" si="4"/>
        <v>373</v>
      </c>
      <c r="H13" s="95">
        <f t="shared" si="2"/>
        <v>373</v>
      </c>
      <c r="I13" s="95"/>
      <c r="J13" s="95">
        <f>IFERROR(VLOOKUP(A13,PA0!A:F,6,0),0)</f>
        <v>30</v>
      </c>
      <c r="K13" s="95">
        <f>IFERROR(VLOOKUP(A13,'PA1'!A:F,6,0),0)</f>
        <v>39</v>
      </c>
      <c r="L13" s="95">
        <f>IFERROR(VLOOKUP(A13,'PA2'!A:F,6,0),0)</f>
        <v>67</v>
      </c>
      <c r="M13" s="95">
        <f>IFERROR(VLOOKUP(A13,'PA3'!A:F,6,0),0)</f>
        <v>50</v>
      </c>
      <c r="N13" s="95">
        <f>IFERROR(VLOOKUP(A13,'PA4'!A:F,6,0),0)</f>
        <v>27</v>
      </c>
      <c r="O13" s="95">
        <f>IFERROR(VLOOKUP(A13,'PA6'!A:F,6,0),0)</f>
        <v>160</v>
      </c>
      <c r="P13" s="102"/>
    </row>
    <row r="14" spans="1:16">
      <c r="A14" s="95">
        <v>19120400</v>
      </c>
      <c r="B14" s="96" t="s">
        <v>77</v>
      </c>
      <c r="C14" s="95">
        <v>3</v>
      </c>
      <c r="D14" s="102" t="s">
        <v>65</v>
      </c>
      <c r="E14" s="102" t="s">
        <v>508</v>
      </c>
      <c r="F14" s="98">
        <f t="shared" si="0"/>
        <v>9.3249999999999993</v>
      </c>
      <c r="G14" s="95">
        <f t="shared" si="4"/>
        <v>373</v>
      </c>
      <c r="H14" s="95">
        <f t="shared" si="2"/>
        <v>373</v>
      </c>
      <c r="I14" s="95"/>
      <c r="J14" s="95">
        <f>IFERROR(VLOOKUP(A14,PA0!A:F,6,0),0)</f>
        <v>30</v>
      </c>
      <c r="K14" s="95">
        <f>IFERROR(VLOOKUP(A14,'PA1'!A:F,6,0),0)</f>
        <v>39</v>
      </c>
      <c r="L14" s="95">
        <f>IFERROR(VLOOKUP(A14,'PA2'!A:F,6,0),0)</f>
        <v>67</v>
      </c>
      <c r="M14" s="95">
        <f>IFERROR(VLOOKUP(A14,'PA3'!A:F,6,0),0)</f>
        <v>50</v>
      </c>
      <c r="N14" s="95">
        <f>IFERROR(VLOOKUP(A14,'PA4'!A:F,6,0),0)</f>
        <v>27</v>
      </c>
      <c r="O14" s="95">
        <f>IFERROR(VLOOKUP(A14,'PA6'!A:F,6,0),0)</f>
        <v>160</v>
      </c>
      <c r="P14" s="102"/>
    </row>
    <row r="15" spans="1:16">
      <c r="A15" s="95">
        <v>19120311</v>
      </c>
      <c r="B15" s="96" t="s">
        <v>80</v>
      </c>
      <c r="C15" s="95">
        <v>3</v>
      </c>
      <c r="D15" s="102" t="s">
        <v>65</v>
      </c>
      <c r="E15" s="102" t="s">
        <v>508</v>
      </c>
      <c r="F15" s="98">
        <f t="shared" si="0"/>
        <v>9.3249999999999993</v>
      </c>
      <c r="G15" s="95">
        <f t="shared" si="4"/>
        <v>373</v>
      </c>
      <c r="H15" s="95">
        <f t="shared" si="2"/>
        <v>373</v>
      </c>
      <c r="I15" s="95"/>
      <c r="J15" s="95">
        <f>IFERROR(VLOOKUP(A15,PA0!A:F,6,0),0)</f>
        <v>30</v>
      </c>
      <c r="K15" s="95">
        <f>IFERROR(VLOOKUP(A15,'PA1'!A:F,6,0),0)</f>
        <v>39</v>
      </c>
      <c r="L15" s="95">
        <f>IFERROR(VLOOKUP(A15,'PA2'!A:F,6,0),0)</f>
        <v>67</v>
      </c>
      <c r="M15" s="95">
        <f>IFERROR(VLOOKUP(A15,'PA3'!A:F,6,0),0)</f>
        <v>50</v>
      </c>
      <c r="N15" s="95">
        <f>IFERROR(VLOOKUP(A15,'PA4'!A:F,6,0),0)</f>
        <v>27</v>
      </c>
      <c r="O15" s="95">
        <f>IFERROR(VLOOKUP(A15,'PA6'!A:F,6,0),0)</f>
        <v>160</v>
      </c>
      <c r="P15" s="102"/>
    </row>
    <row r="16" spans="1:16">
      <c r="A16" s="95">
        <v>19120299</v>
      </c>
      <c r="B16" s="96" t="s">
        <v>83</v>
      </c>
      <c r="C16" s="95">
        <v>3</v>
      </c>
      <c r="D16" s="102" t="s">
        <v>65</v>
      </c>
      <c r="E16" s="102" t="s">
        <v>508</v>
      </c>
      <c r="F16" s="98">
        <f t="shared" si="0"/>
        <v>9.3249999999999993</v>
      </c>
      <c r="G16" s="95">
        <f t="shared" si="4"/>
        <v>373</v>
      </c>
      <c r="H16" s="95">
        <f t="shared" si="2"/>
        <v>373</v>
      </c>
      <c r="I16" s="95"/>
      <c r="J16" s="95">
        <f>IFERROR(VLOOKUP(A16,PA0!A:F,6,0),0)</f>
        <v>30</v>
      </c>
      <c r="K16" s="95">
        <f>IFERROR(VLOOKUP(A16,'PA1'!A:F,6,0),0)</f>
        <v>39</v>
      </c>
      <c r="L16" s="95">
        <f>IFERROR(VLOOKUP(A16,'PA2'!A:F,6,0),0)</f>
        <v>67</v>
      </c>
      <c r="M16" s="95">
        <f>IFERROR(VLOOKUP(A16,'PA3'!A:F,6,0),0)</f>
        <v>50</v>
      </c>
      <c r="N16" s="95">
        <f>IFERROR(VLOOKUP(A16,'PA4'!A:F,6,0),0)</f>
        <v>27</v>
      </c>
      <c r="O16" s="95">
        <f>IFERROR(VLOOKUP(A16,'PA6'!A:F,6,0),0)</f>
        <v>160</v>
      </c>
      <c r="P16" s="102"/>
    </row>
    <row r="17" spans="1:16">
      <c r="A17" s="99">
        <v>19120649</v>
      </c>
      <c r="B17" s="100" t="s">
        <v>86</v>
      </c>
      <c r="C17" s="99">
        <v>4</v>
      </c>
      <c r="D17" s="99" t="s">
        <v>85</v>
      </c>
      <c r="E17" s="99" t="s">
        <v>508</v>
      </c>
      <c r="F17" s="98">
        <f t="shared" si="0"/>
        <v>5</v>
      </c>
      <c r="G17" s="95">
        <v>200</v>
      </c>
      <c r="H17" s="95">
        <f t="shared" si="2"/>
        <v>289</v>
      </c>
      <c r="I17" s="95"/>
      <c r="J17" s="95">
        <f>IFERROR(VLOOKUP(A17,PA0!A:F,6,0),0)</f>
        <v>30</v>
      </c>
      <c r="K17" s="95">
        <f>IFERROR(VLOOKUP(A17,'PA1'!A:F,6,0),0)</f>
        <v>38</v>
      </c>
      <c r="L17" s="95">
        <f>IFERROR(VLOOKUP(A17,'PA2'!A:F,6,0),0)</f>
        <v>61</v>
      </c>
      <c r="M17" s="95">
        <f>IFERROR(VLOOKUP(A17,'PA3'!A:F,6,0),0)</f>
        <v>30</v>
      </c>
      <c r="N17" s="95">
        <f>IFERROR(VLOOKUP(A17,'PA4'!A:F,6,0),0)</f>
        <v>30</v>
      </c>
      <c r="O17" s="95">
        <f>IFERROR(VLOOKUP(A17,'PA6'!A:F,6,0),0)</f>
        <v>100</v>
      </c>
      <c r="P17" s="99"/>
    </row>
    <row r="18" spans="1:16">
      <c r="A18" s="99">
        <v>19120700</v>
      </c>
      <c r="B18" s="100" t="s">
        <v>93</v>
      </c>
      <c r="C18" s="99">
        <v>4</v>
      </c>
      <c r="D18" s="99" t="s">
        <v>85</v>
      </c>
      <c r="E18" s="99" t="s">
        <v>508</v>
      </c>
      <c r="F18" s="98">
        <f t="shared" si="0"/>
        <v>5</v>
      </c>
      <c r="G18" s="95">
        <v>200</v>
      </c>
      <c r="H18" s="95">
        <f t="shared" si="2"/>
        <v>289</v>
      </c>
      <c r="I18" s="95"/>
      <c r="J18" s="95">
        <f>IFERROR(VLOOKUP(A18,PA0!A:F,6,0),0)</f>
        <v>30</v>
      </c>
      <c r="K18" s="95">
        <f>IFERROR(VLOOKUP(A18,'PA1'!A:F,6,0),0)</f>
        <v>38</v>
      </c>
      <c r="L18" s="95">
        <f>IFERROR(VLOOKUP(A18,'PA2'!A:F,6,0),0)</f>
        <v>61</v>
      </c>
      <c r="M18" s="95">
        <f>IFERROR(VLOOKUP(A18,'PA3'!A:F,6,0),0)</f>
        <v>30</v>
      </c>
      <c r="N18" s="95">
        <f>IFERROR(VLOOKUP(A18,'PA4'!A:F,6,0),0)</f>
        <v>30</v>
      </c>
      <c r="O18" s="95">
        <f>IFERROR(VLOOKUP(A18,'PA6'!A:F,6,0),0)</f>
        <v>100</v>
      </c>
      <c r="P18" s="99"/>
    </row>
    <row r="19" spans="1:16">
      <c r="A19" s="99">
        <v>19120712</v>
      </c>
      <c r="B19" s="100" t="s">
        <v>95</v>
      </c>
      <c r="C19" s="99">
        <v>4</v>
      </c>
      <c r="D19" s="99" t="s">
        <v>85</v>
      </c>
      <c r="E19" s="99" t="s">
        <v>508</v>
      </c>
      <c r="F19" s="98">
        <f t="shared" si="0"/>
        <v>6.25</v>
      </c>
      <c r="G19" s="95">
        <v>250</v>
      </c>
      <c r="H19" s="95">
        <f t="shared" si="2"/>
        <v>289</v>
      </c>
      <c r="I19" s="95"/>
      <c r="J19" s="95">
        <f>IFERROR(VLOOKUP(A19,PA0!A:F,6,0),0)</f>
        <v>30</v>
      </c>
      <c r="K19" s="95">
        <f>IFERROR(VLOOKUP(A19,'PA1'!A:F,6,0),0)</f>
        <v>38</v>
      </c>
      <c r="L19" s="95">
        <f>IFERROR(VLOOKUP(A19,'PA2'!A:F,6,0),0)</f>
        <v>61</v>
      </c>
      <c r="M19" s="95">
        <f>IFERROR(VLOOKUP(A19,'PA3'!A:F,6,0),0)</f>
        <v>30</v>
      </c>
      <c r="N19" s="95">
        <f>IFERROR(VLOOKUP(A19,'PA4'!A:F,6,0),0)</f>
        <v>30</v>
      </c>
      <c r="O19" s="95">
        <f>IFERROR(VLOOKUP(A19,'PA6'!A:F,6,0),0)</f>
        <v>100</v>
      </c>
      <c r="P19" s="99"/>
    </row>
    <row r="20" spans="1:16">
      <c r="A20" s="99">
        <v>19120713</v>
      </c>
      <c r="B20" s="100" t="s">
        <v>97</v>
      </c>
      <c r="C20" s="99">
        <v>4</v>
      </c>
      <c r="D20" s="99" t="s">
        <v>85</v>
      </c>
      <c r="E20" s="99" t="s">
        <v>508</v>
      </c>
      <c r="F20" s="98">
        <f t="shared" si="0"/>
        <v>7.5</v>
      </c>
      <c r="G20" s="95">
        <v>300</v>
      </c>
      <c r="H20" s="95">
        <f t="shared" si="2"/>
        <v>289</v>
      </c>
      <c r="I20" s="95"/>
      <c r="J20" s="95">
        <f>IFERROR(VLOOKUP(A20,PA0!A:F,6,0),0)</f>
        <v>30</v>
      </c>
      <c r="K20" s="95">
        <f>IFERROR(VLOOKUP(A20,'PA1'!A:F,6,0),0)</f>
        <v>38</v>
      </c>
      <c r="L20" s="95">
        <f>IFERROR(VLOOKUP(A20,'PA2'!A:F,6,0),0)</f>
        <v>61</v>
      </c>
      <c r="M20" s="95">
        <f>IFERROR(VLOOKUP(A20,'PA3'!A:F,6,0),0)</f>
        <v>30</v>
      </c>
      <c r="N20" s="95">
        <f>IFERROR(VLOOKUP(A20,'PA4'!A:F,6,0),0)</f>
        <v>30</v>
      </c>
      <c r="O20" s="95">
        <f>IFERROR(VLOOKUP(A20,'PA6'!A:F,6,0),0)</f>
        <v>100</v>
      </c>
      <c r="P20" s="99"/>
    </row>
    <row r="21" spans="1:16">
      <c r="A21" s="99">
        <v>19120720</v>
      </c>
      <c r="B21" s="100" t="s">
        <v>100</v>
      </c>
      <c r="C21" s="99">
        <v>4</v>
      </c>
      <c r="D21" s="99" t="s">
        <v>85</v>
      </c>
      <c r="E21" s="99" t="s">
        <v>508</v>
      </c>
      <c r="F21" s="98">
        <f t="shared" si="0"/>
        <v>7.5</v>
      </c>
      <c r="G21" s="95">
        <v>300</v>
      </c>
      <c r="H21" s="95">
        <f t="shared" si="2"/>
        <v>289</v>
      </c>
      <c r="I21" s="95"/>
      <c r="J21" s="95">
        <f>IFERROR(VLOOKUP(A21,PA0!A:F,6,0),0)</f>
        <v>30</v>
      </c>
      <c r="K21" s="95">
        <f>IFERROR(VLOOKUP(A21,'PA1'!A:F,6,0),0)</f>
        <v>38</v>
      </c>
      <c r="L21" s="95">
        <f>IFERROR(VLOOKUP(A21,'PA2'!A:F,6,0),0)</f>
        <v>61</v>
      </c>
      <c r="M21" s="95">
        <f>IFERROR(VLOOKUP(A21,'PA3'!A:F,6,0),0)</f>
        <v>30</v>
      </c>
      <c r="N21" s="95">
        <f>IFERROR(VLOOKUP(A21,'PA4'!A:F,6,0),0)</f>
        <v>30</v>
      </c>
      <c r="O21" s="95">
        <f>IFERROR(VLOOKUP(A21,'PA6'!A:F,6,0),0)</f>
        <v>100</v>
      </c>
      <c r="P21" s="99"/>
    </row>
    <row r="22" spans="1:16">
      <c r="A22" s="95">
        <v>19120325</v>
      </c>
      <c r="B22" s="96" t="s">
        <v>103</v>
      </c>
      <c r="C22" s="95">
        <v>5</v>
      </c>
      <c r="D22" s="95" t="s">
        <v>102</v>
      </c>
      <c r="E22" s="95" t="s">
        <v>509</v>
      </c>
      <c r="F22" s="98">
        <f t="shared" si="0"/>
        <v>2.6625000000000001</v>
      </c>
      <c r="G22" s="95">
        <f t="shared" ref="G22:G46" si="5">H22</f>
        <v>106.5</v>
      </c>
      <c r="H22" s="95">
        <f t="shared" si="2"/>
        <v>106.5</v>
      </c>
      <c r="I22" s="95"/>
      <c r="J22" s="95">
        <f>IFERROR(VLOOKUP(A22,PA0!A:F,6,0),0)</f>
        <v>24</v>
      </c>
      <c r="K22" s="95">
        <f>IFERROR(VLOOKUP(A22,'PA1'!A:F,6,0),0)</f>
        <v>40</v>
      </c>
      <c r="L22" s="95">
        <f>IFERROR(VLOOKUP(A22,'PA2'!A:F,6,0),0)</f>
        <v>42.5</v>
      </c>
      <c r="M22" s="95">
        <f>IFERROR(VLOOKUP(A22,'PA3'!A:F,6,0),0)</f>
        <v>0</v>
      </c>
      <c r="N22" s="95">
        <f>IFERROR(VLOOKUP(A22,'PA4'!A:F,6,0),0)</f>
        <v>0</v>
      </c>
      <c r="O22" s="95">
        <f>IFERROR(VLOOKUP(A22,'PA6'!A:F,6,0),0)</f>
        <v>0</v>
      </c>
      <c r="P22" s="95"/>
    </row>
    <row r="23" spans="1:16">
      <c r="A23" s="95">
        <v>19120458</v>
      </c>
      <c r="B23" s="96" t="s">
        <v>111</v>
      </c>
      <c r="C23" s="95">
        <v>5</v>
      </c>
      <c r="D23" s="95" t="s">
        <v>102</v>
      </c>
      <c r="E23" s="95" t="s">
        <v>509</v>
      </c>
      <c r="F23" s="98">
        <f t="shared" si="0"/>
        <v>2.6625000000000001</v>
      </c>
      <c r="G23" s="95">
        <f t="shared" si="5"/>
        <v>106.5</v>
      </c>
      <c r="H23" s="95">
        <f t="shared" si="2"/>
        <v>106.5</v>
      </c>
      <c r="I23" s="95"/>
      <c r="J23" s="95">
        <f>IFERROR(VLOOKUP(A23,PA0!A:F,6,0),0)</f>
        <v>24</v>
      </c>
      <c r="K23" s="95">
        <f>IFERROR(VLOOKUP(A23,'PA1'!A:F,6,0),0)</f>
        <v>40</v>
      </c>
      <c r="L23" s="95">
        <f>IFERROR(VLOOKUP(A23,'PA2'!A:F,6,0),0)</f>
        <v>42.5</v>
      </c>
      <c r="M23" s="95">
        <f>IFERROR(VLOOKUP(A23,'PA3'!A:F,6,0),0)</f>
        <v>0</v>
      </c>
      <c r="N23" s="95">
        <f>IFERROR(VLOOKUP(A23,'PA4'!A:F,6,0),0)</f>
        <v>0</v>
      </c>
      <c r="O23" s="95">
        <f>IFERROR(VLOOKUP(A23,'PA6'!A:F,6,0),0)</f>
        <v>0</v>
      </c>
      <c r="P23" s="95"/>
    </row>
    <row r="24" spans="1:16">
      <c r="A24" s="95">
        <v>19120416</v>
      </c>
      <c r="B24" s="96" t="s">
        <v>115</v>
      </c>
      <c r="C24" s="95">
        <v>5</v>
      </c>
      <c r="D24" s="95" t="s">
        <v>102</v>
      </c>
      <c r="E24" s="95" t="s">
        <v>509</v>
      </c>
      <c r="F24" s="98">
        <f t="shared" si="0"/>
        <v>2.6625000000000001</v>
      </c>
      <c r="G24" s="95">
        <f t="shared" si="5"/>
        <v>106.5</v>
      </c>
      <c r="H24" s="95">
        <f t="shared" si="2"/>
        <v>106.5</v>
      </c>
      <c r="I24" s="95"/>
      <c r="J24" s="95">
        <f>IFERROR(VLOOKUP(A24,PA0!A:F,6,0),0)</f>
        <v>24</v>
      </c>
      <c r="K24" s="95">
        <f>IFERROR(VLOOKUP(A24,'PA1'!A:F,6,0),0)</f>
        <v>40</v>
      </c>
      <c r="L24" s="95">
        <f>IFERROR(VLOOKUP(A24,'PA2'!A:F,6,0),0)</f>
        <v>42.5</v>
      </c>
      <c r="M24" s="95">
        <f>IFERROR(VLOOKUP(A24,'PA3'!A:F,6,0),0)</f>
        <v>0</v>
      </c>
      <c r="N24" s="95">
        <f>IFERROR(VLOOKUP(A24,'PA4'!A:F,6,0),0)</f>
        <v>0</v>
      </c>
      <c r="O24" s="95">
        <f>IFERROR(VLOOKUP(A24,'PA6'!A:F,6,0),0)</f>
        <v>0</v>
      </c>
      <c r="P24" s="95"/>
    </row>
    <row r="25" spans="1:16">
      <c r="A25" s="95">
        <v>19120328</v>
      </c>
      <c r="B25" s="96" t="s">
        <v>118</v>
      </c>
      <c r="C25" s="95">
        <v>5</v>
      </c>
      <c r="D25" s="95" t="s">
        <v>102</v>
      </c>
      <c r="E25" s="95" t="s">
        <v>509</v>
      </c>
      <c r="F25" s="98">
        <f t="shared" si="0"/>
        <v>2.6625000000000001</v>
      </c>
      <c r="G25" s="95">
        <f t="shared" si="5"/>
        <v>106.5</v>
      </c>
      <c r="H25" s="95">
        <f t="shared" si="2"/>
        <v>106.5</v>
      </c>
      <c r="I25" s="95"/>
      <c r="J25" s="95">
        <f>IFERROR(VLOOKUP(A25,PA0!A:F,6,0),0)</f>
        <v>24</v>
      </c>
      <c r="K25" s="95">
        <f>IFERROR(VLOOKUP(A25,'PA1'!A:F,6,0),0)</f>
        <v>40</v>
      </c>
      <c r="L25" s="95">
        <f>IFERROR(VLOOKUP(A25,'PA2'!A:F,6,0),0)</f>
        <v>42.5</v>
      </c>
      <c r="M25" s="95">
        <f>IFERROR(VLOOKUP(A25,'PA3'!A:F,6,0),0)</f>
        <v>0</v>
      </c>
      <c r="N25" s="95">
        <f>IFERROR(VLOOKUP(A25,'PA4'!A:F,6,0),0)</f>
        <v>0</v>
      </c>
      <c r="O25" s="95">
        <f>IFERROR(VLOOKUP(A25,'PA6'!A:F,6,0),0)</f>
        <v>0</v>
      </c>
      <c r="P25" s="95"/>
    </row>
    <row r="26" spans="1:16">
      <c r="A26" s="95">
        <v>19120368</v>
      </c>
      <c r="B26" s="96" t="s">
        <v>121</v>
      </c>
      <c r="C26" s="95">
        <v>5</v>
      </c>
      <c r="D26" s="95" t="s">
        <v>102</v>
      </c>
      <c r="E26" s="95" t="s">
        <v>509</v>
      </c>
      <c r="F26" s="98">
        <f t="shared" si="0"/>
        <v>2.6625000000000001</v>
      </c>
      <c r="G26" s="95">
        <f t="shared" si="5"/>
        <v>106.5</v>
      </c>
      <c r="H26" s="95">
        <f t="shared" si="2"/>
        <v>106.5</v>
      </c>
      <c r="I26" s="95"/>
      <c r="J26" s="95">
        <f>IFERROR(VLOOKUP(A26,PA0!A:F,6,0),0)</f>
        <v>24</v>
      </c>
      <c r="K26" s="95">
        <f>IFERROR(VLOOKUP(A26,'PA1'!A:F,6,0),0)</f>
        <v>40</v>
      </c>
      <c r="L26" s="95">
        <f>IFERROR(VLOOKUP(A26,'PA2'!A:F,6,0),0)</f>
        <v>42.5</v>
      </c>
      <c r="M26" s="95">
        <f>IFERROR(VLOOKUP(A26,'PA3'!A:F,6,0),0)</f>
        <v>0</v>
      </c>
      <c r="N26" s="95">
        <f>IFERROR(VLOOKUP(A26,'PA4'!A:F,6,0),0)</f>
        <v>0</v>
      </c>
      <c r="O26" s="95">
        <f>IFERROR(VLOOKUP(A26,'PA6'!A:F,6,0),0)</f>
        <v>0</v>
      </c>
      <c r="P26" s="95"/>
    </row>
    <row r="27" spans="1:16">
      <c r="A27" s="99">
        <v>19120652</v>
      </c>
      <c r="B27" s="100" t="s">
        <v>125</v>
      </c>
      <c r="C27" s="99">
        <v>6</v>
      </c>
      <c r="D27" s="99" t="s">
        <v>124</v>
      </c>
      <c r="E27" s="99" t="s">
        <v>509</v>
      </c>
      <c r="F27" s="98">
        <f t="shared" si="0"/>
        <v>2.6312500000000001</v>
      </c>
      <c r="G27" s="95">
        <f t="shared" si="5"/>
        <v>105.25</v>
      </c>
      <c r="H27" s="95">
        <f t="shared" si="2"/>
        <v>105.25</v>
      </c>
      <c r="I27" s="95"/>
      <c r="J27" s="95">
        <f>IFERROR(VLOOKUP(A27,PA0!A:F,6,0),0)</f>
        <v>25.5</v>
      </c>
      <c r="K27" s="95">
        <f>IFERROR(VLOOKUP(A27,'PA1'!A:F,6,0),0)</f>
        <v>40</v>
      </c>
      <c r="L27" s="95">
        <f>IFERROR(VLOOKUP(A27,'PA2'!A:F,6,0),0)</f>
        <v>39.75</v>
      </c>
      <c r="M27" s="95">
        <f>IFERROR(VLOOKUP(A27,'PA3'!A:F,6,0),0)</f>
        <v>0</v>
      </c>
      <c r="N27" s="95">
        <f>IFERROR(VLOOKUP(A27,'PA4'!A:F,6,0),0)</f>
        <v>0</v>
      </c>
      <c r="O27" s="95">
        <f>IFERROR(VLOOKUP(A27,'PA6'!A:F,6,0),0)</f>
        <v>0</v>
      </c>
      <c r="P27" s="99"/>
    </row>
    <row r="28" spans="1:16">
      <c r="A28" s="99">
        <v>19120662</v>
      </c>
      <c r="B28" s="100" t="s">
        <v>132</v>
      </c>
      <c r="C28" s="99">
        <v>6</v>
      </c>
      <c r="D28" s="99" t="s">
        <v>124</v>
      </c>
      <c r="E28" s="99" t="s">
        <v>509</v>
      </c>
      <c r="F28" s="98">
        <f t="shared" si="0"/>
        <v>2.6312500000000001</v>
      </c>
      <c r="G28" s="95">
        <f t="shared" si="5"/>
        <v>105.25</v>
      </c>
      <c r="H28" s="95">
        <f t="shared" si="2"/>
        <v>105.25</v>
      </c>
      <c r="I28" s="95"/>
      <c r="J28" s="95">
        <f>IFERROR(VLOOKUP(A28,PA0!A:F,6,0),0)</f>
        <v>25.5</v>
      </c>
      <c r="K28" s="95">
        <f>IFERROR(VLOOKUP(A28,'PA1'!A:F,6,0),0)</f>
        <v>40</v>
      </c>
      <c r="L28" s="95">
        <f>IFERROR(VLOOKUP(A28,'PA2'!A:F,6,0),0)</f>
        <v>39.75</v>
      </c>
      <c r="M28" s="95">
        <f>IFERROR(VLOOKUP(A28,'PA3'!A:F,6,0),0)</f>
        <v>0</v>
      </c>
      <c r="N28" s="95">
        <f>IFERROR(VLOOKUP(A28,'PA4'!A:F,6,0),0)</f>
        <v>0</v>
      </c>
      <c r="O28" s="95">
        <f>IFERROR(VLOOKUP(A28,'PA6'!A:F,6,0),0)</f>
        <v>0</v>
      </c>
      <c r="P28" s="99"/>
    </row>
    <row r="29" spans="1:16">
      <c r="A29" s="99">
        <v>19120694</v>
      </c>
      <c r="B29" s="100" t="s">
        <v>134</v>
      </c>
      <c r="C29" s="99">
        <v>6</v>
      </c>
      <c r="D29" s="99" t="s">
        <v>124</v>
      </c>
      <c r="E29" s="99" t="s">
        <v>509</v>
      </c>
      <c r="F29" s="98">
        <f t="shared" si="0"/>
        <v>2.6312500000000001</v>
      </c>
      <c r="G29" s="95">
        <f t="shared" si="5"/>
        <v>105.25</v>
      </c>
      <c r="H29" s="95">
        <f t="shared" si="2"/>
        <v>105.25</v>
      </c>
      <c r="I29" s="95"/>
      <c r="J29" s="95">
        <f>IFERROR(VLOOKUP(A29,PA0!A:F,6,0),0)</f>
        <v>25.5</v>
      </c>
      <c r="K29" s="95">
        <f>IFERROR(VLOOKUP(A29,'PA1'!A:F,6,0),0)</f>
        <v>40</v>
      </c>
      <c r="L29" s="95">
        <f>IFERROR(VLOOKUP(A29,'PA2'!A:F,6,0),0)</f>
        <v>39.75</v>
      </c>
      <c r="M29" s="95">
        <f>IFERROR(VLOOKUP(A29,'PA3'!A:F,6,0),0)</f>
        <v>0</v>
      </c>
      <c r="N29" s="95">
        <f>IFERROR(VLOOKUP(A29,'PA4'!A:F,6,0),0)</f>
        <v>0</v>
      </c>
      <c r="O29" s="95">
        <f>IFERROR(VLOOKUP(A29,'PA6'!A:F,6,0),0)</f>
        <v>0</v>
      </c>
      <c r="P29" s="99"/>
    </row>
    <row r="30" spans="1:16">
      <c r="A30" s="99">
        <v>19120630</v>
      </c>
      <c r="B30" s="100" t="s">
        <v>136</v>
      </c>
      <c r="C30" s="99">
        <v>6</v>
      </c>
      <c r="D30" s="99" t="s">
        <v>124</v>
      </c>
      <c r="E30" s="99" t="s">
        <v>509</v>
      </c>
      <c r="F30" s="98">
        <f t="shared" si="0"/>
        <v>2.6312500000000001</v>
      </c>
      <c r="G30" s="95">
        <f t="shared" si="5"/>
        <v>105.25</v>
      </c>
      <c r="H30" s="95">
        <f t="shared" si="2"/>
        <v>105.25</v>
      </c>
      <c r="I30" s="95"/>
      <c r="J30" s="95">
        <f>IFERROR(VLOOKUP(A30,PA0!A:F,6,0),0)</f>
        <v>25.5</v>
      </c>
      <c r="K30" s="95">
        <f>IFERROR(VLOOKUP(A30,'PA1'!A:F,6,0),0)</f>
        <v>40</v>
      </c>
      <c r="L30" s="95">
        <f>IFERROR(VLOOKUP(A30,'PA2'!A:F,6,0),0)</f>
        <v>39.75</v>
      </c>
      <c r="M30" s="95">
        <f>IFERROR(VLOOKUP(A30,'PA3'!A:F,6,0),0)</f>
        <v>0</v>
      </c>
      <c r="N30" s="95">
        <f>IFERROR(VLOOKUP(A30,'PA4'!A:F,6,0),0)</f>
        <v>0</v>
      </c>
      <c r="O30" s="95">
        <f>IFERROR(VLOOKUP(A30,'PA6'!A:F,6,0),0)</f>
        <v>0</v>
      </c>
      <c r="P30" s="99"/>
    </row>
    <row r="31" spans="1:16">
      <c r="A31" s="99">
        <v>19120695</v>
      </c>
      <c r="B31" s="100" t="s">
        <v>139</v>
      </c>
      <c r="C31" s="99">
        <v>6</v>
      </c>
      <c r="D31" s="99" t="s">
        <v>124</v>
      </c>
      <c r="E31" s="99" t="s">
        <v>509</v>
      </c>
      <c r="F31" s="98">
        <f t="shared" si="0"/>
        <v>2.6312500000000001</v>
      </c>
      <c r="G31" s="95">
        <f t="shared" si="5"/>
        <v>105.25</v>
      </c>
      <c r="H31" s="95">
        <f t="shared" si="2"/>
        <v>105.25</v>
      </c>
      <c r="I31" s="95"/>
      <c r="J31" s="95">
        <f>IFERROR(VLOOKUP(A31,PA0!A:F,6,0),0)</f>
        <v>25.5</v>
      </c>
      <c r="K31" s="95">
        <f>IFERROR(VLOOKUP(A31,'PA1'!A:F,6,0),0)</f>
        <v>40</v>
      </c>
      <c r="L31" s="95">
        <f>IFERROR(VLOOKUP(A31,'PA2'!A:F,6,0),0)</f>
        <v>39.75</v>
      </c>
      <c r="M31" s="95">
        <f>IFERROR(VLOOKUP(A31,'PA3'!A:F,6,0),0)</f>
        <v>0</v>
      </c>
      <c r="N31" s="95">
        <f>IFERROR(VLOOKUP(A31,'PA4'!A:F,6,0),0)</f>
        <v>0</v>
      </c>
      <c r="O31" s="95">
        <f>IFERROR(VLOOKUP(A31,'PA6'!A:F,6,0),0)</f>
        <v>0</v>
      </c>
      <c r="P31" s="99"/>
    </row>
    <row r="32" spans="1:16">
      <c r="A32" s="95">
        <v>19120679</v>
      </c>
      <c r="B32" s="103" t="s">
        <v>142</v>
      </c>
      <c r="C32" s="95">
        <v>7</v>
      </c>
      <c r="D32" s="95" t="s">
        <v>141</v>
      </c>
      <c r="E32" s="95" t="s">
        <v>509</v>
      </c>
      <c r="F32" s="98">
        <f t="shared" si="0"/>
        <v>2.4937499999999999</v>
      </c>
      <c r="G32" s="95">
        <f t="shared" si="5"/>
        <v>99.75</v>
      </c>
      <c r="H32" s="95">
        <f t="shared" si="2"/>
        <v>99.75</v>
      </c>
      <c r="I32" s="95"/>
      <c r="J32" s="95">
        <f>IFERROR(VLOOKUP(A32,PA0!A:F,6,0),0)</f>
        <v>25.5</v>
      </c>
      <c r="K32" s="95">
        <f>IFERROR(VLOOKUP(A32,'PA1'!A:F,6,0),0)</f>
        <v>32</v>
      </c>
      <c r="L32" s="95">
        <f>IFERROR(VLOOKUP(A32,'PA2'!A:F,6,0),0)</f>
        <v>42.25</v>
      </c>
      <c r="M32" s="95">
        <f>IFERROR(VLOOKUP(A32,'PA3'!A:F,6,0),0)</f>
        <v>0</v>
      </c>
      <c r="N32" s="95">
        <f>IFERROR(VLOOKUP(A32,'PA4'!A:F,6,0),0)</f>
        <v>0</v>
      </c>
      <c r="O32" s="95">
        <f>IFERROR(VLOOKUP(A32,'PA6'!A:F,6,0),0)</f>
        <v>0</v>
      </c>
      <c r="P32" s="95"/>
    </row>
    <row r="33" spans="1:16">
      <c r="A33" s="95">
        <v>19120693</v>
      </c>
      <c r="B33" s="96" t="s">
        <v>149</v>
      </c>
      <c r="C33" s="95">
        <v>7</v>
      </c>
      <c r="D33" s="95" t="s">
        <v>141</v>
      </c>
      <c r="E33" s="95" t="s">
        <v>509</v>
      </c>
      <c r="F33" s="98">
        <f t="shared" si="0"/>
        <v>2.4937499999999999</v>
      </c>
      <c r="G33" s="95">
        <f t="shared" si="5"/>
        <v>99.75</v>
      </c>
      <c r="H33" s="95">
        <f t="shared" si="2"/>
        <v>99.75</v>
      </c>
      <c r="I33" s="95"/>
      <c r="J33" s="95">
        <f>IFERROR(VLOOKUP(A33,PA0!A:F,6,0),0)</f>
        <v>25.5</v>
      </c>
      <c r="K33" s="95">
        <f>IFERROR(VLOOKUP(A33,'PA1'!A:F,6,0),0)</f>
        <v>32</v>
      </c>
      <c r="L33" s="95">
        <f>IFERROR(VLOOKUP(A33,'PA2'!A:F,6,0),0)</f>
        <v>42.25</v>
      </c>
      <c r="M33" s="95">
        <f>IFERROR(VLOOKUP(A33,'PA3'!A:F,6,0),0)</f>
        <v>0</v>
      </c>
      <c r="N33" s="95">
        <f>IFERROR(VLOOKUP(A33,'PA4'!A:F,6,0),0)</f>
        <v>0</v>
      </c>
      <c r="O33" s="95">
        <f>IFERROR(VLOOKUP(A33,'PA6'!A:F,6,0),0)</f>
        <v>0</v>
      </c>
      <c r="P33" s="95"/>
    </row>
    <row r="34" spans="1:16">
      <c r="A34" s="95">
        <v>19120696</v>
      </c>
      <c r="B34" s="96" t="s">
        <v>152</v>
      </c>
      <c r="C34" s="95">
        <v>7</v>
      </c>
      <c r="D34" s="95" t="s">
        <v>141</v>
      </c>
      <c r="E34" s="95" t="s">
        <v>509</v>
      </c>
      <c r="F34" s="98">
        <f t="shared" si="0"/>
        <v>2.4937499999999999</v>
      </c>
      <c r="G34" s="95">
        <f t="shared" si="5"/>
        <v>99.75</v>
      </c>
      <c r="H34" s="95">
        <f t="shared" si="2"/>
        <v>99.75</v>
      </c>
      <c r="I34" s="95"/>
      <c r="J34" s="95">
        <f>IFERROR(VLOOKUP(A34,PA0!A:F,6,0),0)</f>
        <v>25.5</v>
      </c>
      <c r="K34" s="95">
        <f>IFERROR(VLOOKUP(A34,'PA1'!A:F,6,0),0)</f>
        <v>32</v>
      </c>
      <c r="L34" s="95">
        <f>IFERROR(VLOOKUP(A34,'PA2'!A:F,6,0),0)</f>
        <v>42.25</v>
      </c>
      <c r="M34" s="95">
        <f>IFERROR(VLOOKUP(A34,'PA3'!A:F,6,0),0)</f>
        <v>0</v>
      </c>
      <c r="N34" s="95">
        <f>IFERROR(VLOOKUP(A34,'PA4'!A:F,6,0),0)</f>
        <v>0</v>
      </c>
      <c r="O34" s="95">
        <f>IFERROR(VLOOKUP(A34,'PA6'!A:F,6,0),0)</f>
        <v>0</v>
      </c>
      <c r="P34" s="95"/>
    </row>
    <row r="35" spans="1:16">
      <c r="A35" s="95">
        <v>19120631</v>
      </c>
      <c r="B35" s="96" t="s">
        <v>154</v>
      </c>
      <c r="C35" s="95">
        <v>7</v>
      </c>
      <c r="D35" s="95" t="s">
        <v>141</v>
      </c>
      <c r="E35" s="95" t="s">
        <v>509</v>
      </c>
      <c r="F35" s="98">
        <f t="shared" si="0"/>
        <v>2.4937499999999999</v>
      </c>
      <c r="G35" s="95">
        <f t="shared" si="5"/>
        <v>99.75</v>
      </c>
      <c r="H35" s="95">
        <f t="shared" si="2"/>
        <v>99.75</v>
      </c>
      <c r="I35" s="95"/>
      <c r="J35" s="95">
        <f>IFERROR(VLOOKUP(A35,PA0!A:F,6,0),0)</f>
        <v>25.5</v>
      </c>
      <c r="K35" s="95">
        <f>IFERROR(VLOOKUP(A35,'PA1'!A:F,6,0),0)</f>
        <v>32</v>
      </c>
      <c r="L35" s="95">
        <f>IFERROR(VLOOKUP(A35,'PA2'!A:F,6,0),0)</f>
        <v>42.25</v>
      </c>
      <c r="M35" s="95">
        <f>IFERROR(VLOOKUP(A35,'PA3'!A:F,6,0),0)</f>
        <v>0</v>
      </c>
      <c r="N35" s="95">
        <f>IFERROR(VLOOKUP(A35,'PA4'!A:F,6,0),0)</f>
        <v>0</v>
      </c>
      <c r="O35" s="95">
        <f>IFERROR(VLOOKUP(A35,'PA6'!A:F,6,0),0)</f>
        <v>0</v>
      </c>
      <c r="P35" s="95"/>
    </row>
    <row r="36" spans="1:16">
      <c r="A36" s="95">
        <v>19120680</v>
      </c>
      <c r="B36" s="96" t="s">
        <v>157</v>
      </c>
      <c r="C36" s="95">
        <v>7</v>
      </c>
      <c r="D36" s="95" t="s">
        <v>141</v>
      </c>
      <c r="E36" s="95" t="s">
        <v>509</v>
      </c>
      <c r="F36" s="98">
        <f t="shared" si="0"/>
        <v>2.4937499999999999</v>
      </c>
      <c r="G36" s="95">
        <f t="shared" si="5"/>
        <v>99.75</v>
      </c>
      <c r="H36" s="95">
        <f t="shared" si="2"/>
        <v>99.75</v>
      </c>
      <c r="I36" s="95"/>
      <c r="J36" s="95">
        <f>IFERROR(VLOOKUP(A36,PA0!A:F,6,0),0)</f>
        <v>25.5</v>
      </c>
      <c r="K36" s="95">
        <f>IFERROR(VLOOKUP(A36,'PA1'!A:F,6,0),0)</f>
        <v>32</v>
      </c>
      <c r="L36" s="95">
        <f>IFERROR(VLOOKUP(A36,'PA2'!A:F,6,0),0)</f>
        <v>42.25</v>
      </c>
      <c r="M36" s="95">
        <f>IFERROR(VLOOKUP(A36,'PA3'!A:F,6,0),0)</f>
        <v>0</v>
      </c>
      <c r="N36" s="95">
        <f>IFERROR(VLOOKUP(A36,'PA4'!A:F,6,0),0)</f>
        <v>0</v>
      </c>
      <c r="O36" s="95">
        <f>IFERROR(VLOOKUP(A36,'PA6'!A:F,6,0),0)</f>
        <v>0</v>
      </c>
      <c r="P36" s="95"/>
    </row>
    <row r="37" spans="1:16">
      <c r="A37" s="99">
        <v>18120520</v>
      </c>
      <c r="B37" s="100" t="s">
        <v>160</v>
      </c>
      <c r="C37" s="99">
        <v>8</v>
      </c>
      <c r="D37" s="99" t="s">
        <v>159</v>
      </c>
      <c r="E37" s="99" t="s">
        <v>508</v>
      </c>
      <c r="F37" s="98">
        <f t="shared" si="0"/>
        <v>8.6750000000000007</v>
      </c>
      <c r="G37" s="95">
        <f t="shared" si="5"/>
        <v>347</v>
      </c>
      <c r="H37" s="95">
        <f t="shared" si="2"/>
        <v>347</v>
      </c>
      <c r="I37" s="95"/>
      <c r="J37" s="95">
        <f>IFERROR(VLOOKUP(A37,PA0!A:F,6,0),0)</f>
        <v>27</v>
      </c>
      <c r="K37" s="95">
        <f>IFERROR(VLOOKUP(A37,'PA1'!A:F,6,0),0)</f>
        <v>35</v>
      </c>
      <c r="L37" s="95">
        <f>IFERROR(VLOOKUP(A37,'PA2'!A:F,6,0),0)</f>
        <v>65</v>
      </c>
      <c r="M37" s="95">
        <f>IFERROR(VLOOKUP(A37,'PA3'!A:F,6,0),0)</f>
        <v>55</v>
      </c>
      <c r="N37" s="95">
        <f>IFERROR(VLOOKUP(A37,'PA4'!A:F,6,0),0)</f>
        <v>20</v>
      </c>
      <c r="O37" s="95">
        <f>IFERROR(VLOOKUP(A37,'PA6'!A:F,6,0),0)</f>
        <v>145</v>
      </c>
      <c r="P37" s="99"/>
    </row>
    <row r="38" spans="1:16">
      <c r="A38" s="99">
        <v>18120506</v>
      </c>
      <c r="B38" s="100" t="s">
        <v>167</v>
      </c>
      <c r="C38" s="99">
        <v>8</v>
      </c>
      <c r="D38" s="99" t="s">
        <v>159</v>
      </c>
      <c r="E38" s="99" t="s">
        <v>508</v>
      </c>
      <c r="F38" s="98">
        <f t="shared" si="0"/>
        <v>8.6750000000000007</v>
      </c>
      <c r="G38" s="95">
        <f t="shared" si="5"/>
        <v>347</v>
      </c>
      <c r="H38" s="95">
        <f t="shared" si="2"/>
        <v>347</v>
      </c>
      <c r="I38" s="95"/>
      <c r="J38" s="95">
        <f>IFERROR(VLOOKUP(A38,PA0!A:F,6,0),0)</f>
        <v>27</v>
      </c>
      <c r="K38" s="95">
        <f>IFERROR(VLOOKUP(A38,'PA1'!A:F,6,0),0)</f>
        <v>35</v>
      </c>
      <c r="L38" s="95">
        <f>IFERROR(VLOOKUP(A38,'PA2'!A:F,6,0),0)</f>
        <v>65</v>
      </c>
      <c r="M38" s="95">
        <f>IFERROR(VLOOKUP(A38,'PA3'!A:F,6,0),0)</f>
        <v>55</v>
      </c>
      <c r="N38" s="95">
        <f>IFERROR(VLOOKUP(A38,'PA4'!A:F,6,0),0)</f>
        <v>20</v>
      </c>
      <c r="O38" s="95">
        <f>IFERROR(VLOOKUP(A38,'PA6'!A:F,6,0),0)</f>
        <v>145</v>
      </c>
      <c r="P38" s="99"/>
    </row>
    <row r="39" spans="1:16">
      <c r="A39" s="99">
        <v>19120470</v>
      </c>
      <c r="B39" s="100" t="s">
        <v>170</v>
      </c>
      <c r="C39" s="99">
        <v>8</v>
      </c>
      <c r="D39" s="99" t="s">
        <v>159</v>
      </c>
      <c r="E39" s="99" t="s">
        <v>508</v>
      </c>
      <c r="F39" s="98">
        <f t="shared" si="0"/>
        <v>8.6750000000000007</v>
      </c>
      <c r="G39" s="95">
        <f t="shared" si="5"/>
        <v>347</v>
      </c>
      <c r="H39" s="95">
        <f t="shared" si="2"/>
        <v>347</v>
      </c>
      <c r="I39" s="95"/>
      <c r="J39" s="95">
        <f>IFERROR(VLOOKUP(A39,PA0!A:F,6,0),0)</f>
        <v>27</v>
      </c>
      <c r="K39" s="95">
        <f>IFERROR(VLOOKUP(A39,'PA1'!A:F,6,0),0)</f>
        <v>35</v>
      </c>
      <c r="L39" s="95">
        <f>IFERROR(VLOOKUP(A39,'PA2'!A:F,6,0),0)</f>
        <v>65</v>
      </c>
      <c r="M39" s="95">
        <f>IFERROR(VLOOKUP(A39,'PA3'!A:F,6,0),0)</f>
        <v>55</v>
      </c>
      <c r="N39" s="95">
        <f>IFERROR(VLOOKUP(A39,'PA4'!A:F,6,0),0)</f>
        <v>20</v>
      </c>
      <c r="O39" s="95">
        <f>IFERROR(VLOOKUP(A39,'PA6'!A:F,6,0),0)</f>
        <v>145</v>
      </c>
      <c r="P39" s="99"/>
    </row>
    <row r="40" spans="1:16">
      <c r="A40" s="99">
        <v>19120318</v>
      </c>
      <c r="B40" s="100" t="s">
        <v>173</v>
      </c>
      <c r="C40" s="99">
        <v>8</v>
      </c>
      <c r="D40" s="99" t="s">
        <v>159</v>
      </c>
      <c r="E40" s="99" t="s">
        <v>508</v>
      </c>
      <c r="F40" s="98">
        <f t="shared" si="0"/>
        <v>8.6750000000000007</v>
      </c>
      <c r="G40" s="95">
        <f t="shared" si="5"/>
        <v>347</v>
      </c>
      <c r="H40" s="95">
        <f t="shared" si="2"/>
        <v>347</v>
      </c>
      <c r="I40" s="95"/>
      <c r="J40" s="95">
        <f>IFERROR(VLOOKUP(A40,PA0!A:F,6,0),0)</f>
        <v>27</v>
      </c>
      <c r="K40" s="95">
        <f>IFERROR(VLOOKUP(A40,'PA1'!A:F,6,0),0)</f>
        <v>35</v>
      </c>
      <c r="L40" s="95">
        <f>IFERROR(VLOOKUP(A40,'PA2'!A:F,6,0),0)</f>
        <v>65</v>
      </c>
      <c r="M40" s="95">
        <f>IFERROR(VLOOKUP(A40,'PA3'!A:F,6,0),0)</f>
        <v>55</v>
      </c>
      <c r="N40" s="95">
        <f>IFERROR(VLOOKUP(A40,'PA4'!A:F,6,0),0)</f>
        <v>20</v>
      </c>
      <c r="O40" s="95">
        <f>IFERROR(VLOOKUP(A40,'PA6'!A:F,6,0),0)</f>
        <v>145</v>
      </c>
      <c r="P40" s="99"/>
    </row>
    <row r="41" spans="1:16">
      <c r="A41" s="99">
        <v>19120402</v>
      </c>
      <c r="B41" s="100" t="s">
        <v>176</v>
      </c>
      <c r="C41" s="99">
        <v>8</v>
      </c>
      <c r="D41" s="99" t="s">
        <v>159</v>
      </c>
      <c r="E41" s="99" t="s">
        <v>508</v>
      </c>
      <c r="F41" s="98">
        <f t="shared" si="0"/>
        <v>8.6750000000000007</v>
      </c>
      <c r="G41" s="95">
        <f t="shared" si="5"/>
        <v>347</v>
      </c>
      <c r="H41" s="95">
        <f t="shared" si="2"/>
        <v>347</v>
      </c>
      <c r="I41" s="95"/>
      <c r="J41" s="95">
        <f>IFERROR(VLOOKUP(A41,PA0!A:F,6,0),0)</f>
        <v>27</v>
      </c>
      <c r="K41" s="95">
        <f>IFERROR(VLOOKUP(A41,'PA1'!A:F,6,0),0)</f>
        <v>35</v>
      </c>
      <c r="L41" s="95">
        <f>IFERROR(VLOOKUP(A41,'PA2'!A:F,6,0),0)</f>
        <v>65</v>
      </c>
      <c r="M41" s="95">
        <f>IFERROR(VLOOKUP(A41,'PA3'!A:F,6,0),0)</f>
        <v>55</v>
      </c>
      <c r="N41" s="95">
        <f>IFERROR(VLOOKUP(A41,'PA4'!A:F,6,0),0)</f>
        <v>20</v>
      </c>
      <c r="O41" s="95">
        <f>IFERROR(VLOOKUP(A41,'PA6'!A:F,6,0),0)</f>
        <v>145</v>
      </c>
      <c r="P41" s="99"/>
    </row>
    <row r="42" spans="1:16">
      <c r="A42" s="95">
        <v>1712741</v>
      </c>
      <c r="B42" s="96" t="s">
        <v>180</v>
      </c>
      <c r="C42" s="95">
        <v>9</v>
      </c>
      <c r="D42" s="95" t="s">
        <v>179</v>
      </c>
      <c r="E42" s="95" t="s">
        <v>510</v>
      </c>
      <c r="F42" s="98">
        <f t="shared" si="0"/>
        <v>5.7249999999999996</v>
      </c>
      <c r="G42" s="95">
        <f t="shared" si="5"/>
        <v>229</v>
      </c>
      <c r="H42" s="95">
        <f t="shared" si="2"/>
        <v>229</v>
      </c>
      <c r="I42" s="95"/>
      <c r="J42" s="95">
        <f>IFERROR(VLOOKUP(A42,PA0!A:F,6,0),0)</f>
        <v>21</v>
      </c>
      <c r="K42" s="95">
        <f>IFERROR(VLOOKUP(A42,'PA1'!A:F,6,0),0)</f>
        <v>36</v>
      </c>
      <c r="L42" s="95">
        <f>IFERROR(VLOOKUP(A42,'PA2'!A:F,6,0),0)</f>
        <v>60</v>
      </c>
      <c r="M42" s="95">
        <f>IFERROR(VLOOKUP(A42,'PA3'!A:F,6,0),0)</f>
        <v>50</v>
      </c>
      <c r="N42" s="95">
        <f>IFERROR(VLOOKUP(A42,'PA4'!A:F,6,0),0)</f>
        <v>32</v>
      </c>
      <c r="O42" s="95">
        <f>IFERROR(VLOOKUP(A42,'PA6'!A:F,6,0),0)</f>
        <v>30</v>
      </c>
      <c r="P42" s="95"/>
    </row>
    <row r="43" spans="1:16">
      <c r="A43" s="95">
        <v>18120478</v>
      </c>
      <c r="B43" s="96" t="s">
        <v>187</v>
      </c>
      <c r="C43" s="95">
        <v>9</v>
      </c>
      <c r="D43" s="95" t="s">
        <v>179</v>
      </c>
      <c r="E43" s="95" t="s">
        <v>510</v>
      </c>
      <c r="F43" s="98">
        <f t="shared" si="0"/>
        <v>8.2249999999999996</v>
      </c>
      <c r="G43" s="95">
        <f t="shared" si="5"/>
        <v>329</v>
      </c>
      <c r="H43" s="95">
        <f t="shared" si="2"/>
        <v>329</v>
      </c>
      <c r="I43" s="95"/>
      <c r="J43" s="95">
        <f>IFERROR(VLOOKUP(A43,PA0!A:F,6,0),0)</f>
        <v>21</v>
      </c>
      <c r="K43" s="95">
        <f>IFERROR(VLOOKUP(A43,'PA1'!A:F,6,0),0)</f>
        <v>36</v>
      </c>
      <c r="L43" s="95">
        <f>IFERROR(VLOOKUP(A43,'PA2'!A:F,6,0),0)</f>
        <v>60</v>
      </c>
      <c r="M43" s="95">
        <f>IFERROR(VLOOKUP(A43,'PA3'!A:F,6,0),0)</f>
        <v>50</v>
      </c>
      <c r="N43" s="95">
        <f>IFERROR(VLOOKUP(A43,'PA4'!A:F,6,0),0)</f>
        <v>32</v>
      </c>
      <c r="O43" s="95">
        <f>IFERROR(VLOOKUP(A43,'PA6'!A:F,6,0),0)</f>
        <v>130</v>
      </c>
      <c r="P43" s="95"/>
    </row>
    <row r="44" spans="1:16">
      <c r="A44" s="95">
        <v>19120475</v>
      </c>
      <c r="B44" s="96" t="s">
        <v>190</v>
      </c>
      <c r="C44" s="95">
        <v>9</v>
      </c>
      <c r="D44" s="95" t="s">
        <v>179</v>
      </c>
      <c r="E44" s="95" t="s">
        <v>510</v>
      </c>
      <c r="F44" s="98">
        <f t="shared" si="0"/>
        <v>5.7249999999999996</v>
      </c>
      <c r="G44" s="95">
        <f t="shared" si="5"/>
        <v>229</v>
      </c>
      <c r="H44" s="95">
        <f t="shared" si="2"/>
        <v>229</v>
      </c>
      <c r="I44" s="95"/>
      <c r="J44" s="95">
        <f>IFERROR(VLOOKUP(A44,PA0!A:F,6,0),0)</f>
        <v>21</v>
      </c>
      <c r="K44" s="95">
        <f>IFERROR(VLOOKUP(A44,'PA1'!A:F,6,0),0)</f>
        <v>36</v>
      </c>
      <c r="L44" s="95">
        <f>IFERROR(VLOOKUP(A44,'PA2'!A:F,6,0),0)</f>
        <v>60</v>
      </c>
      <c r="M44" s="95">
        <f>IFERROR(VLOOKUP(A44,'PA3'!A:F,6,0),0)</f>
        <v>50</v>
      </c>
      <c r="N44" s="95">
        <f>IFERROR(VLOOKUP(A44,'PA4'!A:F,6,0),0)</f>
        <v>32</v>
      </c>
      <c r="O44" s="95">
        <f>IFERROR(VLOOKUP(A44,'PA6'!A:F,6,0),0)</f>
        <v>30</v>
      </c>
      <c r="P44" s="95"/>
    </row>
    <row r="45" spans="1:16">
      <c r="A45" s="95">
        <v>19120545</v>
      </c>
      <c r="B45" s="96" t="s">
        <v>193</v>
      </c>
      <c r="C45" s="95">
        <v>9</v>
      </c>
      <c r="D45" s="95" t="s">
        <v>179</v>
      </c>
      <c r="E45" s="95" t="s">
        <v>510</v>
      </c>
      <c r="F45" s="98">
        <f t="shared" si="0"/>
        <v>5.7249999999999996</v>
      </c>
      <c r="G45" s="95">
        <f t="shared" si="5"/>
        <v>229</v>
      </c>
      <c r="H45" s="95">
        <f t="shared" si="2"/>
        <v>229</v>
      </c>
      <c r="I45" s="95"/>
      <c r="J45" s="95">
        <f>IFERROR(VLOOKUP(A45,PA0!A:F,6,0),0)</f>
        <v>21</v>
      </c>
      <c r="K45" s="95">
        <f>IFERROR(VLOOKUP(A45,'PA1'!A:F,6,0),0)</f>
        <v>36</v>
      </c>
      <c r="L45" s="95">
        <f>IFERROR(VLOOKUP(A45,'PA2'!A:F,6,0),0)</f>
        <v>60</v>
      </c>
      <c r="M45" s="95">
        <f>IFERROR(VLOOKUP(A45,'PA3'!A:F,6,0),0)</f>
        <v>50</v>
      </c>
      <c r="N45" s="95">
        <f>IFERROR(VLOOKUP(A45,'PA4'!A:F,6,0),0)</f>
        <v>32</v>
      </c>
      <c r="O45" s="95">
        <f>IFERROR(VLOOKUP(A45,'PA6'!A:F,6,0),0)</f>
        <v>30</v>
      </c>
      <c r="P45" s="95"/>
    </row>
    <row r="46" spans="1:16">
      <c r="A46" s="95">
        <v>19120625</v>
      </c>
      <c r="B46" s="96" t="s">
        <v>196</v>
      </c>
      <c r="C46" s="95">
        <v>9</v>
      </c>
      <c r="D46" s="95" t="s">
        <v>179</v>
      </c>
      <c r="E46" s="95" t="s">
        <v>510</v>
      </c>
      <c r="F46" s="98">
        <f t="shared" si="0"/>
        <v>5.7249999999999996</v>
      </c>
      <c r="G46" s="95">
        <f t="shared" si="5"/>
        <v>229</v>
      </c>
      <c r="H46" s="95">
        <f t="shared" si="2"/>
        <v>229</v>
      </c>
      <c r="I46" s="95"/>
      <c r="J46" s="95">
        <f>IFERROR(VLOOKUP(A46,PA0!A:F,6,0),0)</f>
        <v>21</v>
      </c>
      <c r="K46" s="95">
        <f>IFERROR(VLOOKUP(A46,'PA1'!A:F,6,0),0)</f>
        <v>36</v>
      </c>
      <c r="L46" s="95">
        <f>IFERROR(VLOOKUP(A46,'PA2'!A:F,6,0),0)</f>
        <v>60</v>
      </c>
      <c r="M46" s="95">
        <f>IFERROR(VLOOKUP(A46,'PA3'!A:F,6,0),0)</f>
        <v>50</v>
      </c>
      <c r="N46" s="95">
        <f>IFERROR(VLOOKUP(A46,'PA4'!A:F,6,0),0)</f>
        <v>32</v>
      </c>
      <c r="O46" s="95">
        <f>IFERROR(VLOOKUP(A46,'PA6'!A:F,6,0),0)</f>
        <v>30</v>
      </c>
      <c r="P46" s="95"/>
    </row>
    <row r="47" spans="1:16">
      <c r="A47" s="99">
        <v>19120563</v>
      </c>
      <c r="B47" s="100" t="s">
        <v>200</v>
      </c>
      <c r="C47" s="99">
        <v>10</v>
      </c>
      <c r="D47" s="99" t="s">
        <v>199</v>
      </c>
      <c r="E47" s="99" t="s">
        <v>507</v>
      </c>
      <c r="F47" s="98">
        <f t="shared" si="0"/>
        <v>6.4836734693877549</v>
      </c>
      <c r="G47" s="95">
        <f t="shared" ref="G47:G48" si="6">$H$49*I47/$I$49</f>
        <v>259.34693877551018</v>
      </c>
      <c r="H47" s="95">
        <f t="shared" si="2"/>
        <v>353</v>
      </c>
      <c r="I47" s="95">
        <v>18</v>
      </c>
      <c r="J47" s="95">
        <f>IFERROR(VLOOKUP(A47,PA0!A:F,6,0),0)</f>
        <v>25</v>
      </c>
      <c r="K47" s="95">
        <f>IFERROR(VLOOKUP(A47,'PA1'!A:F,6,0),0)</f>
        <v>37</v>
      </c>
      <c r="L47" s="95">
        <f>IFERROR(VLOOKUP(A47,'PA2'!A:F,6,0),0)</f>
        <v>63</v>
      </c>
      <c r="M47" s="95">
        <f>IFERROR(VLOOKUP(A47,'PA3'!A:F,6,0),0)</f>
        <v>60</v>
      </c>
      <c r="N47" s="95">
        <f>IFERROR(VLOOKUP(A47,'PA4'!A:F,6,0),0)</f>
        <v>28</v>
      </c>
      <c r="O47" s="95">
        <f>IFERROR(VLOOKUP(A47,'PA6'!A:F,6,0),0)</f>
        <v>140</v>
      </c>
      <c r="P47" s="99"/>
    </row>
    <row r="48" spans="1:16">
      <c r="A48" s="99">
        <v>19120566</v>
      </c>
      <c r="B48" s="100" t="s">
        <v>207</v>
      </c>
      <c r="C48" s="99">
        <v>10</v>
      </c>
      <c r="D48" s="99" t="s">
        <v>199</v>
      </c>
      <c r="E48" s="99" t="s">
        <v>507</v>
      </c>
      <c r="F48" s="98">
        <f t="shared" si="0"/>
        <v>7.5642857142857141</v>
      </c>
      <c r="G48" s="95">
        <f t="shared" si="6"/>
        <v>302.57142857142856</v>
      </c>
      <c r="H48" s="95">
        <f t="shared" si="2"/>
        <v>353</v>
      </c>
      <c r="I48" s="95">
        <v>21</v>
      </c>
      <c r="J48" s="95">
        <f>IFERROR(VLOOKUP(A48,PA0!A:F,6,0),0)</f>
        <v>25</v>
      </c>
      <c r="K48" s="95">
        <f>IFERROR(VLOOKUP(A48,'PA1'!A:F,6,0),0)</f>
        <v>37</v>
      </c>
      <c r="L48" s="95">
        <f>IFERROR(VLOOKUP(A48,'PA2'!A:F,6,0),0)</f>
        <v>63</v>
      </c>
      <c r="M48" s="95">
        <f>IFERROR(VLOOKUP(A48,'PA3'!A:F,6,0),0)</f>
        <v>60</v>
      </c>
      <c r="N48" s="95">
        <f>IFERROR(VLOOKUP(A48,'PA4'!A:F,6,0),0)</f>
        <v>28</v>
      </c>
      <c r="O48" s="95">
        <f>IFERROR(VLOOKUP(A48,'PA6'!A:F,6,0),0)</f>
        <v>140</v>
      </c>
      <c r="P48" s="99"/>
    </row>
    <row r="49" spans="1:16">
      <c r="A49" s="99">
        <v>19120581</v>
      </c>
      <c r="B49" s="100" t="s">
        <v>210</v>
      </c>
      <c r="C49" s="99">
        <v>10</v>
      </c>
      <c r="D49" s="99" t="s">
        <v>199</v>
      </c>
      <c r="E49" s="99" t="s">
        <v>507</v>
      </c>
      <c r="F49" s="98">
        <f t="shared" si="0"/>
        <v>8.8249999999999993</v>
      </c>
      <c r="G49" s="95">
        <f>H49</f>
        <v>353</v>
      </c>
      <c r="H49" s="95">
        <f t="shared" si="2"/>
        <v>353</v>
      </c>
      <c r="I49" s="95">
        <v>24.5</v>
      </c>
      <c r="J49" s="95">
        <f>IFERROR(VLOOKUP(A49,PA0!A:F,6,0),0)</f>
        <v>25</v>
      </c>
      <c r="K49" s="95">
        <f>IFERROR(VLOOKUP(A49,'PA1'!A:F,6,0),0)</f>
        <v>37</v>
      </c>
      <c r="L49" s="95">
        <f>IFERROR(VLOOKUP(A49,'PA2'!A:F,6,0),0)</f>
        <v>63</v>
      </c>
      <c r="M49" s="95">
        <f>IFERROR(VLOOKUP(A49,'PA3'!A:F,6,0),0)</f>
        <v>60</v>
      </c>
      <c r="N49" s="95">
        <f>IFERROR(VLOOKUP(A49,'PA4'!A:F,6,0),0)</f>
        <v>28</v>
      </c>
      <c r="O49" s="95">
        <f>IFERROR(VLOOKUP(A49,'PA6'!A:F,6,0),0)</f>
        <v>140</v>
      </c>
      <c r="P49" s="99"/>
    </row>
    <row r="50" spans="1:16">
      <c r="A50" s="99">
        <v>19120582</v>
      </c>
      <c r="B50" s="100" t="s">
        <v>213</v>
      </c>
      <c r="C50" s="99">
        <v>10</v>
      </c>
      <c r="D50" s="99" t="s">
        <v>199</v>
      </c>
      <c r="E50" s="99" t="s">
        <v>507</v>
      </c>
      <c r="F50" s="98">
        <f t="shared" si="0"/>
        <v>4.6826530612244897</v>
      </c>
      <c r="G50" s="95">
        <f t="shared" ref="G50:G51" si="7">$H$49*I50/$I$49</f>
        <v>187.30612244897958</v>
      </c>
      <c r="H50" s="95">
        <f t="shared" si="2"/>
        <v>353</v>
      </c>
      <c r="I50" s="95">
        <v>13</v>
      </c>
      <c r="J50" s="95">
        <f>IFERROR(VLOOKUP(A50,PA0!A:F,6,0),0)</f>
        <v>25</v>
      </c>
      <c r="K50" s="95">
        <f>IFERROR(VLOOKUP(A50,'PA1'!A:F,6,0),0)</f>
        <v>37</v>
      </c>
      <c r="L50" s="95">
        <f>IFERROR(VLOOKUP(A50,'PA2'!A:F,6,0),0)</f>
        <v>63</v>
      </c>
      <c r="M50" s="95">
        <f>IFERROR(VLOOKUP(A50,'PA3'!A:F,6,0),0)</f>
        <v>60</v>
      </c>
      <c r="N50" s="95">
        <f>IFERROR(VLOOKUP(A50,'PA4'!A:F,6,0),0)</f>
        <v>28</v>
      </c>
      <c r="O50" s="95">
        <f>IFERROR(VLOOKUP(A50,'PA6'!A:F,6,0),0)</f>
        <v>140</v>
      </c>
      <c r="P50" s="99"/>
    </row>
    <row r="51" spans="1:16">
      <c r="A51" s="99">
        <v>18120237</v>
      </c>
      <c r="B51" s="100" t="s">
        <v>216</v>
      </c>
      <c r="C51" s="99">
        <v>10</v>
      </c>
      <c r="D51" s="99" t="s">
        <v>199</v>
      </c>
      <c r="E51" s="99" t="s">
        <v>507</v>
      </c>
      <c r="F51" s="98">
        <f t="shared" si="0"/>
        <v>8.4647959183673471</v>
      </c>
      <c r="G51" s="95">
        <f t="shared" si="7"/>
        <v>338.59183673469386</v>
      </c>
      <c r="H51" s="95">
        <f t="shared" si="2"/>
        <v>353</v>
      </c>
      <c r="I51" s="95">
        <v>23.5</v>
      </c>
      <c r="J51" s="95">
        <f>IFERROR(VLOOKUP(A51,PA0!A:F,6,0),0)</f>
        <v>25</v>
      </c>
      <c r="K51" s="95">
        <f>IFERROR(VLOOKUP(A51,'PA1'!A:F,6,0),0)</f>
        <v>37</v>
      </c>
      <c r="L51" s="95">
        <f>IFERROR(VLOOKUP(A51,'PA2'!A:F,6,0),0)</f>
        <v>63</v>
      </c>
      <c r="M51" s="95">
        <f>IFERROR(VLOOKUP(A51,'PA3'!A:F,6,0),0)</f>
        <v>60</v>
      </c>
      <c r="N51" s="95">
        <f>IFERROR(VLOOKUP(A51,'PA4'!A:F,6,0),0)</f>
        <v>28</v>
      </c>
      <c r="O51" s="95">
        <f>IFERROR(VLOOKUP(A51,'PA6'!A:F,6,0),0)</f>
        <v>140</v>
      </c>
      <c r="P51" s="99"/>
    </row>
    <row r="52" spans="1:16">
      <c r="A52" s="95">
        <v>19120081</v>
      </c>
      <c r="B52" s="96" t="s">
        <v>220</v>
      </c>
      <c r="C52" s="95">
        <v>11</v>
      </c>
      <c r="D52" s="95" t="s">
        <v>219</v>
      </c>
      <c r="E52" s="95" t="s">
        <v>510</v>
      </c>
      <c r="F52" s="98">
        <f t="shared" si="0"/>
        <v>8.9375</v>
      </c>
      <c r="G52" s="95">
        <f t="shared" ref="G52:G67" si="8">H52</f>
        <v>357.5</v>
      </c>
      <c r="H52" s="95">
        <f t="shared" si="2"/>
        <v>357.5</v>
      </c>
      <c r="I52" s="95"/>
      <c r="J52" s="95">
        <f>IFERROR(VLOOKUP(A52,PA0!A:F,6,0),0)</f>
        <v>25.5</v>
      </c>
      <c r="K52" s="95">
        <f>IFERROR(VLOOKUP(A52,'PA1'!A:F,6,0),0)</f>
        <v>41</v>
      </c>
      <c r="L52" s="95">
        <f>IFERROR(VLOOKUP(A52,'PA2'!A:F,6,0),0)</f>
        <v>65</v>
      </c>
      <c r="M52" s="95">
        <f>IFERROR(VLOOKUP(A52,'PA3'!A:F,6,0),0)</f>
        <v>50</v>
      </c>
      <c r="N52" s="95">
        <f>IFERROR(VLOOKUP(A52,'PA4'!A:F,6,0),0)</f>
        <v>32</v>
      </c>
      <c r="O52" s="95">
        <f>IFERROR(VLOOKUP(A52,'PA6'!A:F,6,0),0)</f>
        <v>144</v>
      </c>
      <c r="P52" s="95"/>
    </row>
    <row r="53" spans="1:16">
      <c r="A53" s="95">
        <v>19120062</v>
      </c>
      <c r="B53" s="96" t="s">
        <v>227</v>
      </c>
      <c r="C53" s="95">
        <v>11</v>
      </c>
      <c r="D53" s="95" t="s">
        <v>219</v>
      </c>
      <c r="E53" s="95" t="s">
        <v>510</v>
      </c>
      <c r="F53" s="98">
        <f t="shared" si="0"/>
        <v>8.9375</v>
      </c>
      <c r="G53" s="95">
        <f t="shared" si="8"/>
        <v>357.5</v>
      </c>
      <c r="H53" s="95">
        <f t="shared" si="2"/>
        <v>357.5</v>
      </c>
      <c r="I53" s="95"/>
      <c r="J53" s="95">
        <f>IFERROR(VLOOKUP(A53,PA0!A:F,6,0),0)</f>
        <v>25.5</v>
      </c>
      <c r="K53" s="95">
        <f>IFERROR(VLOOKUP(A53,'PA1'!A:F,6,0),0)</f>
        <v>41</v>
      </c>
      <c r="L53" s="95">
        <f>IFERROR(VLOOKUP(A53,'PA2'!A:F,6,0),0)</f>
        <v>65</v>
      </c>
      <c r="M53" s="95">
        <f>IFERROR(VLOOKUP(A53,'PA3'!A:F,6,0),0)</f>
        <v>50</v>
      </c>
      <c r="N53" s="95">
        <f>IFERROR(VLOOKUP(A53,'PA4'!A:F,6,0),0)</f>
        <v>32</v>
      </c>
      <c r="O53" s="95">
        <f>IFERROR(VLOOKUP(A53,'PA6'!A:F,6,0),0)</f>
        <v>144</v>
      </c>
      <c r="P53" s="95"/>
    </row>
    <row r="54" spans="1:16">
      <c r="A54" s="95">
        <v>19120061</v>
      </c>
      <c r="B54" s="96" t="s">
        <v>230</v>
      </c>
      <c r="C54" s="95">
        <v>11</v>
      </c>
      <c r="D54" s="95" t="s">
        <v>219</v>
      </c>
      <c r="E54" s="95" t="s">
        <v>510</v>
      </c>
      <c r="F54" s="98">
        <f t="shared" si="0"/>
        <v>8.9375</v>
      </c>
      <c r="G54" s="95">
        <f t="shared" si="8"/>
        <v>357.5</v>
      </c>
      <c r="H54" s="95">
        <f t="shared" si="2"/>
        <v>357.5</v>
      </c>
      <c r="I54" s="95"/>
      <c r="J54" s="95">
        <f>IFERROR(VLOOKUP(A54,PA0!A:F,6,0),0)</f>
        <v>25.5</v>
      </c>
      <c r="K54" s="95">
        <f>IFERROR(VLOOKUP(A54,'PA1'!A:F,6,0),0)</f>
        <v>41</v>
      </c>
      <c r="L54" s="95">
        <f>IFERROR(VLOOKUP(A54,'PA2'!A:F,6,0),0)</f>
        <v>65</v>
      </c>
      <c r="M54" s="95">
        <f>IFERROR(VLOOKUP(A54,'PA3'!A:F,6,0),0)</f>
        <v>50</v>
      </c>
      <c r="N54" s="95">
        <f>IFERROR(VLOOKUP(A54,'PA4'!A:F,6,0),0)</f>
        <v>32</v>
      </c>
      <c r="O54" s="95">
        <f>IFERROR(VLOOKUP(A54,'PA6'!A:F,6,0),0)</f>
        <v>144</v>
      </c>
      <c r="P54" s="95"/>
    </row>
    <row r="55" spans="1:16">
      <c r="A55" s="95">
        <v>19120125</v>
      </c>
      <c r="B55" s="96" t="s">
        <v>233</v>
      </c>
      <c r="C55" s="95">
        <v>11</v>
      </c>
      <c r="D55" s="95" t="s">
        <v>219</v>
      </c>
      <c r="E55" s="95" t="s">
        <v>510</v>
      </c>
      <c r="F55" s="98">
        <f t="shared" si="0"/>
        <v>8.9375</v>
      </c>
      <c r="G55" s="95">
        <f t="shared" si="8"/>
        <v>357.5</v>
      </c>
      <c r="H55" s="95">
        <f t="shared" si="2"/>
        <v>357.5</v>
      </c>
      <c r="I55" s="95"/>
      <c r="J55" s="95">
        <f>IFERROR(VLOOKUP(A55,PA0!A:F,6,0),0)</f>
        <v>25.5</v>
      </c>
      <c r="K55" s="95">
        <f>IFERROR(VLOOKUP(A55,'PA1'!A:F,6,0),0)</f>
        <v>41</v>
      </c>
      <c r="L55" s="95">
        <f>IFERROR(VLOOKUP(A55,'PA2'!A:F,6,0),0)</f>
        <v>65</v>
      </c>
      <c r="M55" s="95">
        <f>IFERROR(VLOOKUP(A55,'PA3'!A:F,6,0),0)</f>
        <v>50</v>
      </c>
      <c r="N55" s="95">
        <f>IFERROR(VLOOKUP(A55,'PA4'!A:F,6,0),0)</f>
        <v>32</v>
      </c>
      <c r="O55" s="95">
        <f>IFERROR(VLOOKUP(A55,'PA6'!A:F,6,0),0)</f>
        <v>144</v>
      </c>
      <c r="P55" s="95"/>
    </row>
    <row r="56" spans="1:16">
      <c r="A56" s="95">
        <v>19120079</v>
      </c>
      <c r="B56" s="96" t="s">
        <v>236</v>
      </c>
      <c r="C56" s="95">
        <v>11</v>
      </c>
      <c r="D56" s="95" t="s">
        <v>219</v>
      </c>
      <c r="E56" s="95" t="s">
        <v>510</v>
      </c>
      <c r="F56" s="98">
        <f t="shared" si="0"/>
        <v>8.9375</v>
      </c>
      <c r="G56" s="95">
        <f t="shared" si="8"/>
        <v>357.5</v>
      </c>
      <c r="H56" s="95">
        <f t="shared" si="2"/>
        <v>357.5</v>
      </c>
      <c r="I56" s="95"/>
      <c r="J56" s="95">
        <f>IFERROR(VLOOKUP(A56,PA0!A:F,6,0),0)</f>
        <v>25.5</v>
      </c>
      <c r="K56" s="95">
        <f>IFERROR(VLOOKUP(A56,'PA1'!A:F,6,0),0)</f>
        <v>41</v>
      </c>
      <c r="L56" s="95">
        <f>IFERROR(VLOOKUP(A56,'PA2'!A:F,6,0),0)</f>
        <v>65</v>
      </c>
      <c r="M56" s="95">
        <f>IFERROR(VLOOKUP(A56,'PA3'!A:F,6,0),0)</f>
        <v>50</v>
      </c>
      <c r="N56" s="95">
        <f>IFERROR(VLOOKUP(A56,'PA4'!A:F,6,0),0)</f>
        <v>32</v>
      </c>
      <c r="O56" s="95">
        <f>IFERROR(VLOOKUP(A56,'PA6'!A:F,6,0),0)</f>
        <v>144</v>
      </c>
      <c r="P56" s="95"/>
    </row>
    <row r="57" spans="1:16">
      <c r="A57" s="99">
        <v>19120729</v>
      </c>
      <c r="B57" s="100" t="s">
        <v>240</v>
      </c>
      <c r="C57" s="99">
        <v>12</v>
      </c>
      <c r="D57" s="99" t="s">
        <v>239</v>
      </c>
      <c r="E57" s="99" t="s">
        <v>509</v>
      </c>
      <c r="F57" s="98">
        <f t="shared" si="0"/>
        <v>2.59375</v>
      </c>
      <c r="G57" s="95">
        <f t="shared" si="8"/>
        <v>103.75</v>
      </c>
      <c r="H57" s="95">
        <f t="shared" si="2"/>
        <v>103.75</v>
      </c>
      <c r="I57" s="95"/>
      <c r="J57" s="95">
        <f>IFERROR(VLOOKUP(A57,PA0!A:F,6,0),0)</f>
        <v>24</v>
      </c>
      <c r="K57" s="95">
        <f>IFERROR(VLOOKUP(A57,'PA1'!A:F,6,0),0)</f>
        <v>40</v>
      </c>
      <c r="L57" s="95">
        <f>IFERROR(VLOOKUP(A57,'PA2'!A:F,6,0),0)</f>
        <v>39.75</v>
      </c>
      <c r="M57" s="95">
        <f>IFERROR(VLOOKUP(A57,'PA3'!A:F,6,0),0)</f>
        <v>0</v>
      </c>
      <c r="N57" s="95">
        <f>IFERROR(VLOOKUP(A57,'PA4'!A:F,6,0),0)</f>
        <v>0</v>
      </c>
      <c r="O57" s="95">
        <f>IFERROR(VLOOKUP(A57,'PA6'!A:F,6,0),0)</f>
        <v>0</v>
      </c>
      <c r="P57" s="99"/>
    </row>
    <row r="58" spans="1:16">
      <c r="A58" s="99">
        <v>19120629</v>
      </c>
      <c r="B58" s="100" t="s">
        <v>247</v>
      </c>
      <c r="C58" s="99">
        <v>12</v>
      </c>
      <c r="D58" s="99" t="s">
        <v>239</v>
      </c>
      <c r="E58" s="99" t="s">
        <v>509</v>
      </c>
      <c r="F58" s="98">
        <f t="shared" si="0"/>
        <v>2.59375</v>
      </c>
      <c r="G58" s="95">
        <f t="shared" si="8"/>
        <v>103.75</v>
      </c>
      <c r="H58" s="95">
        <f t="shared" si="2"/>
        <v>103.75</v>
      </c>
      <c r="I58" s="95"/>
      <c r="J58" s="95">
        <f>IFERROR(VLOOKUP(A58,PA0!A:F,6,0),0)</f>
        <v>24</v>
      </c>
      <c r="K58" s="95">
        <f>IFERROR(VLOOKUP(A58,'PA1'!A:F,6,0),0)</f>
        <v>40</v>
      </c>
      <c r="L58" s="95">
        <f>IFERROR(VLOOKUP(A58,'PA2'!A:F,6,0),0)</f>
        <v>39.75</v>
      </c>
      <c r="M58" s="95">
        <f>IFERROR(VLOOKUP(A58,'PA3'!A:F,6,0),0)</f>
        <v>0</v>
      </c>
      <c r="N58" s="95">
        <f>IFERROR(VLOOKUP(A58,'PA4'!A:F,6,0),0)</f>
        <v>0</v>
      </c>
      <c r="O58" s="95">
        <f>IFERROR(VLOOKUP(A58,'PA6'!A:F,6,0),0)</f>
        <v>0</v>
      </c>
      <c r="P58" s="99"/>
    </row>
    <row r="59" spans="1:16">
      <c r="A59" s="99">
        <v>19120624</v>
      </c>
      <c r="B59" s="100" t="s">
        <v>250</v>
      </c>
      <c r="C59" s="99">
        <v>12</v>
      </c>
      <c r="D59" s="99" t="s">
        <v>239</v>
      </c>
      <c r="E59" s="99" t="s">
        <v>509</v>
      </c>
      <c r="F59" s="98">
        <f t="shared" si="0"/>
        <v>2.59375</v>
      </c>
      <c r="G59" s="95">
        <f t="shared" si="8"/>
        <v>103.75</v>
      </c>
      <c r="H59" s="95">
        <f t="shared" si="2"/>
        <v>103.75</v>
      </c>
      <c r="I59" s="95"/>
      <c r="J59" s="95">
        <f>IFERROR(VLOOKUP(A59,PA0!A:F,6,0),0)</f>
        <v>24</v>
      </c>
      <c r="K59" s="95">
        <f>IFERROR(VLOOKUP(A59,'PA1'!A:F,6,0),0)</f>
        <v>40</v>
      </c>
      <c r="L59" s="95">
        <f>IFERROR(VLOOKUP(A59,'PA2'!A:F,6,0),0)</f>
        <v>39.75</v>
      </c>
      <c r="M59" s="95">
        <f>IFERROR(VLOOKUP(A59,'PA3'!A:F,6,0),0)</f>
        <v>0</v>
      </c>
      <c r="N59" s="95">
        <f>IFERROR(VLOOKUP(A59,'PA4'!A:F,6,0),0)</f>
        <v>0</v>
      </c>
      <c r="O59" s="95">
        <f>IFERROR(VLOOKUP(A59,'PA6'!A:F,6,0),0)</f>
        <v>0</v>
      </c>
      <c r="P59" s="99"/>
    </row>
    <row r="60" spans="1:16">
      <c r="A60" s="99">
        <v>19120605</v>
      </c>
      <c r="B60" s="100" t="s">
        <v>252</v>
      </c>
      <c r="C60" s="99">
        <v>12</v>
      </c>
      <c r="D60" s="99" t="s">
        <v>239</v>
      </c>
      <c r="E60" s="99" t="s">
        <v>509</v>
      </c>
      <c r="F60" s="98">
        <f t="shared" si="0"/>
        <v>2.59375</v>
      </c>
      <c r="G60" s="95">
        <f t="shared" si="8"/>
        <v>103.75</v>
      </c>
      <c r="H60" s="95">
        <f t="shared" si="2"/>
        <v>103.75</v>
      </c>
      <c r="I60" s="95"/>
      <c r="J60" s="95">
        <f>IFERROR(VLOOKUP(A60,PA0!A:F,6,0),0)</f>
        <v>24</v>
      </c>
      <c r="K60" s="95">
        <f>IFERROR(VLOOKUP(A60,'PA1'!A:F,6,0),0)</f>
        <v>40</v>
      </c>
      <c r="L60" s="95">
        <f>IFERROR(VLOOKUP(A60,'PA2'!A:F,6,0),0)</f>
        <v>39.75</v>
      </c>
      <c r="M60" s="95">
        <f>IFERROR(VLOOKUP(A60,'PA3'!A:F,6,0),0)</f>
        <v>0</v>
      </c>
      <c r="N60" s="95">
        <f>IFERROR(VLOOKUP(A60,'PA4'!A:F,6,0),0)</f>
        <v>0</v>
      </c>
      <c r="O60" s="95">
        <f>IFERROR(VLOOKUP(A60,'PA6'!A:F,6,0),0)</f>
        <v>0</v>
      </c>
      <c r="P60" s="99"/>
    </row>
    <row r="61" spans="1:16">
      <c r="A61" s="99">
        <v>19120644</v>
      </c>
      <c r="B61" s="100" t="s">
        <v>255</v>
      </c>
      <c r="C61" s="99">
        <v>12</v>
      </c>
      <c r="D61" s="99" t="s">
        <v>239</v>
      </c>
      <c r="E61" s="99" t="s">
        <v>509</v>
      </c>
      <c r="F61" s="98">
        <f t="shared" si="0"/>
        <v>2.59375</v>
      </c>
      <c r="G61" s="95">
        <f t="shared" si="8"/>
        <v>103.75</v>
      </c>
      <c r="H61" s="95">
        <f t="shared" si="2"/>
        <v>103.75</v>
      </c>
      <c r="I61" s="95"/>
      <c r="J61" s="95">
        <f>IFERROR(VLOOKUP(A61,PA0!A:F,6,0),0)</f>
        <v>24</v>
      </c>
      <c r="K61" s="95">
        <f>IFERROR(VLOOKUP(A61,'PA1'!A:F,6,0),0)</f>
        <v>40</v>
      </c>
      <c r="L61" s="95">
        <f>IFERROR(VLOOKUP(A61,'PA2'!A:F,6,0),0)</f>
        <v>39.75</v>
      </c>
      <c r="M61" s="95">
        <f>IFERROR(VLOOKUP(A61,'PA3'!A:F,6,0),0)</f>
        <v>0</v>
      </c>
      <c r="N61" s="95">
        <f>IFERROR(VLOOKUP(A61,'PA4'!A:F,6,0),0)</f>
        <v>0</v>
      </c>
      <c r="O61" s="95">
        <f>IFERROR(VLOOKUP(A61,'PA6'!A:F,6,0),0)</f>
        <v>0</v>
      </c>
      <c r="P61" s="99"/>
    </row>
    <row r="62" spans="1:16">
      <c r="A62" s="95">
        <v>19120192</v>
      </c>
      <c r="B62" s="96" t="s">
        <v>258</v>
      </c>
      <c r="C62" s="95">
        <v>13</v>
      </c>
      <c r="D62" s="95" t="s">
        <v>257</v>
      </c>
      <c r="E62" s="95" t="s">
        <v>509</v>
      </c>
      <c r="F62" s="98">
        <f t="shared" si="0"/>
        <v>2.4125000000000001</v>
      </c>
      <c r="G62" s="95">
        <f t="shared" si="8"/>
        <v>96.5</v>
      </c>
      <c r="H62" s="95">
        <f t="shared" si="2"/>
        <v>96.5</v>
      </c>
      <c r="I62" s="95"/>
      <c r="J62" s="95">
        <f>IFERROR(VLOOKUP(A62,PA0!A:F,6,0),0)</f>
        <v>24</v>
      </c>
      <c r="K62" s="95">
        <f>IFERROR(VLOOKUP(A62,'PA1'!A:F,6,0),0)</f>
        <v>31</v>
      </c>
      <c r="L62" s="95">
        <f>IFERROR(VLOOKUP(A62,'PA2'!A:F,6,0),0)</f>
        <v>41.5</v>
      </c>
      <c r="M62" s="95">
        <f>IFERROR(VLOOKUP(A62,'PA3'!A:F,6,0),0)</f>
        <v>0</v>
      </c>
      <c r="N62" s="95">
        <f>IFERROR(VLOOKUP(A62,'PA4'!A:F,6,0),0)</f>
        <v>0</v>
      </c>
      <c r="O62" s="95">
        <f>IFERROR(VLOOKUP(A62,'PA6'!A:F,6,0),0)</f>
        <v>0</v>
      </c>
      <c r="P62" s="95"/>
    </row>
    <row r="63" spans="1:16">
      <c r="A63" s="95">
        <v>19120464</v>
      </c>
      <c r="B63" s="96" t="s">
        <v>265</v>
      </c>
      <c r="C63" s="95">
        <v>13</v>
      </c>
      <c r="D63" s="95" t="s">
        <v>257</v>
      </c>
      <c r="E63" s="95" t="s">
        <v>509</v>
      </c>
      <c r="F63" s="98">
        <f t="shared" si="0"/>
        <v>2.4125000000000001</v>
      </c>
      <c r="G63" s="95">
        <f t="shared" si="8"/>
        <v>96.5</v>
      </c>
      <c r="H63" s="95">
        <f t="shared" si="2"/>
        <v>96.5</v>
      </c>
      <c r="I63" s="95"/>
      <c r="J63" s="95">
        <f>IFERROR(VLOOKUP(A63,PA0!A:F,6,0),0)</f>
        <v>24</v>
      </c>
      <c r="K63" s="95">
        <f>IFERROR(VLOOKUP(A63,'PA1'!A:F,6,0),0)</f>
        <v>31</v>
      </c>
      <c r="L63" s="95">
        <f>IFERROR(VLOOKUP(A63,'PA2'!A:F,6,0),0)</f>
        <v>41.5</v>
      </c>
      <c r="M63" s="95">
        <f>IFERROR(VLOOKUP(A63,'PA3'!A:F,6,0),0)</f>
        <v>0</v>
      </c>
      <c r="N63" s="95">
        <f>IFERROR(VLOOKUP(A63,'PA4'!A:F,6,0),0)</f>
        <v>0</v>
      </c>
      <c r="O63" s="95">
        <f>IFERROR(VLOOKUP(A63,'PA6'!A:F,6,0),0)</f>
        <v>0</v>
      </c>
      <c r="P63" s="95"/>
    </row>
    <row r="64" spans="1:16">
      <c r="A64" s="95">
        <v>19120442</v>
      </c>
      <c r="B64" s="96" t="s">
        <v>268</v>
      </c>
      <c r="C64" s="95">
        <v>13</v>
      </c>
      <c r="D64" s="95" t="s">
        <v>257</v>
      </c>
      <c r="E64" s="95" t="s">
        <v>509</v>
      </c>
      <c r="F64" s="98">
        <f t="shared" si="0"/>
        <v>2.4125000000000001</v>
      </c>
      <c r="G64" s="95">
        <f t="shared" si="8"/>
        <v>96.5</v>
      </c>
      <c r="H64" s="95">
        <f t="shared" si="2"/>
        <v>96.5</v>
      </c>
      <c r="I64" s="95"/>
      <c r="J64" s="95">
        <f>IFERROR(VLOOKUP(A64,PA0!A:F,6,0),0)</f>
        <v>24</v>
      </c>
      <c r="K64" s="95">
        <f>IFERROR(VLOOKUP(A64,'PA1'!A:F,6,0),0)</f>
        <v>31</v>
      </c>
      <c r="L64" s="95">
        <f>IFERROR(VLOOKUP(A64,'PA2'!A:F,6,0),0)</f>
        <v>41.5</v>
      </c>
      <c r="M64" s="95">
        <f>IFERROR(VLOOKUP(A64,'PA3'!A:F,6,0),0)</f>
        <v>0</v>
      </c>
      <c r="N64" s="95">
        <f>IFERROR(VLOOKUP(A64,'PA4'!A:F,6,0),0)</f>
        <v>0</v>
      </c>
      <c r="O64" s="95">
        <f>IFERROR(VLOOKUP(A64,'PA6'!A:F,6,0),0)</f>
        <v>0</v>
      </c>
      <c r="P64" s="95"/>
    </row>
    <row r="65" spans="1:16">
      <c r="A65" s="95">
        <v>19120465</v>
      </c>
      <c r="B65" s="96" t="s">
        <v>272</v>
      </c>
      <c r="C65" s="95">
        <v>13</v>
      </c>
      <c r="D65" s="95" t="s">
        <v>257</v>
      </c>
      <c r="E65" s="95" t="s">
        <v>509</v>
      </c>
      <c r="F65" s="98">
        <f t="shared" si="0"/>
        <v>2.4125000000000001</v>
      </c>
      <c r="G65" s="95">
        <f t="shared" si="8"/>
        <v>96.5</v>
      </c>
      <c r="H65" s="95">
        <f t="shared" si="2"/>
        <v>96.5</v>
      </c>
      <c r="I65" s="95"/>
      <c r="J65" s="95">
        <f>IFERROR(VLOOKUP(A65,PA0!A:F,6,0),0)</f>
        <v>24</v>
      </c>
      <c r="K65" s="95">
        <f>IFERROR(VLOOKUP(A65,'PA1'!A:F,6,0),0)</f>
        <v>31</v>
      </c>
      <c r="L65" s="95">
        <f>IFERROR(VLOOKUP(A65,'PA2'!A:F,6,0),0)</f>
        <v>41.5</v>
      </c>
      <c r="M65" s="95">
        <f>IFERROR(VLOOKUP(A65,'PA3'!A:F,6,0),0)</f>
        <v>0</v>
      </c>
      <c r="N65" s="95">
        <f>IFERROR(VLOOKUP(A65,'PA4'!A:F,6,0),0)</f>
        <v>0</v>
      </c>
      <c r="O65" s="95">
        <f>IFERROR(VLOOKUP(A65,'PA6'!A:F,6,0),0)</f>
        <v>0</v>
      </c>
      <c r="P65" s="95"/>
    </row>
    <row r="66" spans="1:16">
      <c r="A66" s="95">
        <v>19120474</v>
      </c>
      <c r="B66" s="96" t="s">
        <v>275</v>
      </c>
      <c r="C66" s="95">
        <v>13</v>
      </c>
      <c r="D66" s="95" t="s">
        <v>257</v>
      </c>
      <c r="E66" s="95" t="s">
        <v>509</v>
      </c>
      <c r="F66" s="98">
        <f t="shared" si="0"/>
        <v>2.4125000000000001</v>
      </c>
      <c r="G66" s="95">
        <f t="shared" si="8"/>
        <v>96.5</v>
      </c>
      <c r="H66" s="95">
        <f t="shared" si="2"/>
        <v>96.5</v>
      </c>
      <c r="I66" s="95"/>
      <c r="J66" s="95">
        <f>IFERROR(VLOOKUP(A66,PA0!A:F,6,0),0)</f>
        <v>24</v>
      </c>
      <c r="K66" s="95">
        <f>IFERROR(VLOOKUP(A66,'PA1'!A:F,6,0),0)</f>
        <v>31</v>
      </c>
      <c r="L66" s="95">
        <f>IFERROR(VLOOKUP(A66,'PA2'!A:F,6,0),0)</f>
        <v>41.5</v>
      </c>
      <c r="M66" s="95">
        <f>IFERROR(VLOOKUP(A66,'PA3'!A:F,6,0),0)</f>
        <v>0</v>
      </c>
      <c r="N66" s="95">
        <f>IFERROR(VLOOKUP(A66,'PA4'!A:F,6,0),0)</f>
        <v>0</v>
      </c>
      <c r="O66" s="95">
        <f>IFERROR(VLOOKUP(A66,'PA6'!A:F,6,0),0)</f>
        <v>0</v>
      </c>
      <c r="P66" s="95"/>
    </row>
    <row r="67" spans="1:16">
      <c r="A67" s="99">
        <v>19120549</v>
      </c>
      <c r="B67" s="100" t="s">
        <v>279</v>
      </c>
      <c r="C67" s="99">
        <v>14</v>
      </c>
      <c r="D67" s="99" t="s">
        <v>278</v>
      </c>
      <c r="E67" s="99" t="s">
        <v>507</v>
      </c>
      <c r="F67" s="98">
        <f t="shared" si="0"/>
        <v>7.85</v>
      </c>
      <c r="G67" s="95">
        <f t="shared" si="8"/>
        <v>314</v>
      </c>
      <c r="H67" s="95">
        <f t="shared" si="2"/>
        <v>314</v>
      </c>
      <c r="I67" s="95">
        <v>30</v>
      </c>
      <c r="J67" s="95">
        <f>IFERROR(VLOOKUP(A67,PA0!A:F,6,0),0)</f>
        <v>30</v>
      </c>
      <c r="K67" s="95">
        <f>IFERROR(VLOOKUP(A67,'PA1'!A:F,6,0),0)</f>
        <v>43</v>
      </c>
      <c r="L67" s="95">
        <f>IFERROR(VLOOKUP(A67,'PA2'!A:F,6,0),0)</f>
        <v>58</v>
      </c>
      <c r="M67" s="95">
        <f>IFERROR(VLOOKUP(A67,'PA3'!A:F,6,0),0)</f>
        <v>40</v>
      </c>
      <c r="N67" s="95">
        <f>IFERROR(VLOOKUP(A67,'PA4'!A:F,6,0),0)</f>
        <v>23</v>
      </c>
      <c r="O67" s="95">
        <f>IFERROR(VLOOKUP(A67,'PA6'!A:F,6,0),0)</f>
        <v>120</v>
      </c>
      <c r="P67" s="99"/>
    </row>
    <row r="68" spans="1:16">
      <c r="A68" s="99">
        <v>19120595</v>
      </c>
      <c r="B68" s="104" t="s">
        <v>286</v>
      </c>
      <c r="C68" s="99">
        <v>14</v>
      </c>
      <c r="D68" s="99" t="s">
        <v>278</v>
      </c>
      <c r="E68" s="99" t="s">
        <v>507</v>
      </c>
      <c r="F68" s="98">
        <f t="shared" si="0"/>
        <v>6.541666666666667</v>
      </c>
      <c r="G68" s="95">
        <f t="shared" ref="G68:G71" si="9">$H$67*I68/$I$67</f>
        <v>261.66666666666669</v>
      </c>
      <c r="H68" s="95">
        <f t="shared" si="2"/>
        <v>314</v>
      </c>
      <c r="I68" s="95">
        <v>25</v>
      </c>
      <c r="J68" s="95">
        <f>IFERROR(VLOOKUP(A68,PA0!A:F,6,0),0)</f>
        <v>30</v>
      </c>
      <c r="K68" s="95">
        <f>IFERROR(VLOOKUP(A68,'PA1'!A:F,6,0),0)</f>
        <v>43</v>
      </c>
      <c r="L68" s="95">
        <f>IFERROR(VLOOKUP(A68,'PA2'!A:F,6,0),0)</f>
        <v>58</v>
      </c>
      <c r="M68" s="95">
        <f>IFERROR(VLOOKUP(A68,'PA3'!A:F,6,0),0)</f>
        <v>40</v>
      </c>
      <c r="N68" s="95">
        <f>IFERROR(VLOOKUP(A68,'PA4'!A:F,6,0),0)</f>
        <v>23</v>
      </c>
      <c r="O68" s="95">
        <f>IFERROR(VLOOKUP(A68,'PA6'!A:F,6,0),0)</f>
        <v>120</v>
      </c>
      <c r="P68" s="99"/>
    </row>
    <row r="69" spans="1:16">
      <c r="A69" s="99">
        <v>1712292</v>
      </c>
      <c r="B69" s="100" t="s">
        <v>288</v>
      </c>
      <c r="C69" s="99">
        <v>14</v>
      </c>
      <c r="D69" s="99" t="s">
        <v>278</v>
      </c>
      <c r="E69" s="99" t="s">
        <v>507</v>
      </c>
      <c r="F69" s="98">
        <f t="shared" si="0"/>
        <v>5.2333333333333334</v>
      </c>
      <c r="G69" s="95">
        <f t="shared" si="9"/>
        <v>209.33333333333334</v>
      </c>
      <c r="H69" s="95">
        <f t="shared" si="2"/>
        <v>314</v>
      </c>
      <c r="I69" s="95">
        <v>20</v>
      </c>
      <c r="J69" s="95">
        <f>IFERROR(VLOOKUP(A69,PA0!A:F,6,0),0)</f>
        <v>30</v>
      </c>
      <c r="K69" s="95">
        <f>IFERROR(VLOOKUP(A69,'PA1'!A:F,6,0),0)</f>
        <v>43</v>
      </c>
      <c r="L69" s="95">
        <f>IFERROR(VLOOKUP(A69,'PA2'!A:F,6,0),0)</f>
        <v>58</v>
      </c>
      <c r="M69" s="95">
        <f>IFERROR(VLOOKUP(A69,'PA3'!A:F,6,0),0)</f>
        <v>40</v>
      </c>
      <c r="N69" s="95">
        <f>IFERROR(VLOOKUP(A69,'PA4'!A:F,6,0),0)</f>
        <v>23</v>
      </c>
      <c r="O69" s="95">
        <f>IFERROR(VLOOKUP(A69,'PA6'!A:F,6,0),0)</f>
        <v>120</v>
      </c>
      <c r="P69" s="99"/>
    </row>
    <row r="70" spans="1:16">
      <c r="A70" s="99">
        <v>19120527</v>
      </c>
      <c r="B70" s="100" t="s">
        <v>220</v>
      </c>
      <c r="C70" s="99">
        <v>14</v>
      </c>
      <c r="D70" s="99" t="s">
        <v>278</v>
      </c>
      <c r="E70" s="99" t="s">
        <v>507</v>
      </c>
      <c r="F70" s="98">
        <f t="shared" si="0"/>
        <v>6.541666666666667</v>
      </c>
      <c r="G70" s="95">
        <f t="shared" si="9"/>
        <v>261.66666666666669</v>
      </c>
      <c r="H70" s="95">
        <f t="shared" si="2"/>
        <v>314</v>
      </c>
      <c r="I70" s="95">
        <v>25</v>
      </c>
      <c r="J70" s="95">
        <f>IFERROR(VLOOKUP(A70,PA0!A:F,6,0),0)</f>
        <v>30</v>
      </c>
      <c r="K70" s="95">
        <f>IFERROR(VLOOKUP(A70,'PA1'!A:F,6,0),0)</f>
        <v>43</v>
      </c>
      <c r="L70" s="95">
        <f>IFERROR(VLOOKUP(A70,'PA2'!A:F,6,0),0)</f>
        <v>58</v>
      </c>
      <c r="M70" s="95">
        <f>IFERROR(VLOOKUP(A70,'PA3'!A:F,6,0),0)</f>
        <v>40</v>
      </c>
      <c r="N70" s="95">
        <f>IFERROR(VLOOKUP(A70,'PA4'!A:F,6,0),0)</f>
        <v>23</v>
      </c>
      <c r="O70" s="95">
        <f>IFERROR(VLOOKUP(A70,'PA6'!A:F,6,0),0)</f>
        <v>120</v>
      </c>
      <c r="P70" s="99"/>
    </row>
    <row r="71" spans="1:16">
      <c r="A71" s="99">
        <v>1712605</v>
      </c>
      <c r="B71" s="100" t="s">
        <v>293</v>
      </c>
      <c r="C71" s="99">
        <v>14</v>
      </c>
      <c r="D71" s="99" t="s">
        <v>278</v>
      </c>
      <c r="E71" s="99" t="s">
        <v>507</v>
      </c>
      <c r="F71" s="98">
        <f t="shared" si="0"/>
        <v>0</v>
      </c>
      <c r="G71" s="95">
        <f t="shared" si="9"/>
        <v>0</v>
      </c>
      <c r="H71" s="95">
        <f t="shared" si="2"/>
        <v>314</v>
      </c>
      <c r="I71" s="95">
        <v>0</v>
      </c>
      <c r="J71" s="95">
        <f>IFERROR(VLOOKUP(A71,PA0!A:F,6,0),0)</f>
        <v>30</v>
      </c>
      <c r="K71" s="95">
        <f>IFERROR(VLOOKUP(A71,'PA1'!A:F,6,0),0)</f>
        <v>43</v>
      </c>
      <c r="L71" s="95">
        <f>IFERROR(VLOOKUP(A71,'PA2'!A:F,6,0),0)</f>
        <v>58</v>
      </c>
      <c r="M71" s="95">
        <f>IFERROR(VLOOKUP(A71,'PA3'!A:F,6,0),0)</f>
        <v>40</v>
      </c>
      <c r="N71" s="95">
        <f>IFERROR(VLOOKUP(A71,'PA4'!A:F,6,0),0)</f>
        <v>23</v>
      </c>
      <c r="O71" s="95">
        <f>IFERROR(VLOOKUP(A71,'PA6'!A:F,6,0),0)</f>
        <v>120</v>
      </c>
      <c r="P71" s="99"/>
    </row>
    <row r="72" spans="1:16">
      <c r="A72" s="95">
        <v>19120190</v>
      </c>
      <c r="B72" s="96" t="s">
        <v>297</v>
      </c>
      <c r="C72" s="95">
        <v>15</v>
      </c>
      <c r="D72" s="95" t="s">
        <v>296</v>
      </c>
      <c r="E72" s="95" t="s">
        <v>508</v>
      </c>
      <c r="F72" s="98">
        <f t="shared" si="0"/>
        <v>6.25</v>
      </c>
      <c r="G72" s="95">
        <v>250</v>
      </c>
      <c r="H72" s="95">
        <f t="shared" si="2"/>
        <v>344</v>
      </c>
      <c r="I72" s="95"/>
      <c r="J72" s="95">
        <f>IFERROR(VLOOKUP(A72,PA0!A:F,6,0),0)</f>
        <v>30</v>
      </c>
      <c r="K72" s="95">
        <f>IFERROR(VLOOKUP(A72,'PA1'!A:F,6,0),0)</f>
        <v>42</v>
      </c>
      <c r="L72" s="95">
        <f>IFERROR(VLOOKUP(A72,'PA2'!A:F,6,0),0)</f>
        <v>68</v>
      </c>
      <c r="M72" s="95">
        <f>IFERROR(VLOOKUP(A72,'PA3'!A:F,6,0),0)</f>
        <v>47</v>
      </c>
      <c r="N72" s="95">
        <f>IFERROR(VLOOKUP(A72,'PA4'!A:F,6,0),0)</f>
        <v>27</v>
      </c>
      <c r="O72" s="95">
        <f>IFERROR(VLOOKUP(A72,'PA6'!A:F,6,0),0)</f>
        <v>130</v>
      </c>
      <c r="P72" s="95"/>
    </row>
    <row r="73" spans="1:16">
      <c r="A73" s="95">
        <v>19120540</v>
      </c>
      <c r="B73" s="96" t="s">
        <v>303</v>
      </c>
      <c r="C73" s="95">
        <v>15</v>
      </c>
      <c r="D73" s="95" t="s">
        <v>296</v>
      </c>
      <c r="E73" s="95" t="s">
        <v>508</v>
      </c>
      <c r="F73" s="98">
        <f t="shared" si="0"/>
        <v>6.25</v>
      </c>
      <c r="G73" s="95">
        <v>250</v>
      </c>
      <c r="H73" s="95">
        <f t="shared" si="2"/>
        <v>344</v>
      </c>
      <c r="I73" s="95"/>
      <c r="J73" s="95">
        <f>IFERROR(VLOOKUP(A73,PA0!A:F,6,0),0)</f>
        <v>30</v>
      </c>
      <c r="K73" s="95">
        <f>IFERROR(VLOOKUP(A73,'PA1'!A:F,6,0),0)</f>
        <v>42</v>
      </c>
      <c r="L73" s="95">
        <f>IFERROR(VLOOKUP(A73,'PA2'!A:F,6,0),0)</f>
        <v>68</v>
      </c>
      <c r="M73" s="95">
        <f>IFERROR(VLOOKUP(A73,'PA3'!A:F,6,0),0)</f>
        <v>47</v>
      </c>
      <c r="N73" s="95">
        <f>IFERROR(VLOOKUP(A73,'PA4'!A:F,6,0),0)</f>
        <v>27</v>
      </c>
      <c r="O73" s="95">
        <f>IFERROR(VLOOKUP(A73,'PA6'!A:F,6,0),0)</f>
        <v>130</v>
      </c>
      <c r="P73" s="95"/>
    </row>
    <row r="74" spans="1:16">
      <c r="A74" s="95">
        <v>19120218</v>
      </c>
      <c r="B74" s="96" t="s">
        <v>305</v>
      </c>
      <c r="C74" s="95">
        <v>15</v>
      </c>
      <c r="D74" s="95" t="s">
        <v>296</v>
      </c>
      <c r="E74" s="95" t="s">
        <v>508</v>
      </c>
      <c r="F74" s="98">
        <f t="shared" si="0"/>
        <v>8.6</v>
      </c>
      <c r="G74" s="95">
        <f t="shared" ref="G74:G75" si="10">H74</f>
        <v>344</v>
      </c>
      <c r="H74" s="95">
        <f t="shared" si="2"/>
        <v>344</v>
      </c>
      <c r="I74" s="95"/>
      <c r="J74" s="95">
        <f>IFERROR(VLOOKUP(A74,PA0!A:F,6,0),0)</f>
        <v>30</v>
      </c>
      <c r="K74" s="95">
        <f>IFERROR(VLOOKUP(A74,'PA1'!A:F,6,0),0)</f>
        <v>42</v>
      </c>
      <c r="L74" s="95">
        <f>IFERROR(VLOOKUP(A74,'PA2'!A:F,6,0),0)</f>
        <v>68</v>
      </c>
      <c r="M74" s="95">
        <f>IFERROR(VLOOKUP(A74,'PA3'!A:F,6,0),0)</f>
        <v>47</v>
      </c>
      <c r="N74" s="95">
        <f>IFERROR(VLOOKUP(A74,'PA4'!A:F,6,0),0)</f>
        <v>27</v>
      </c>
      <c r="O74" s="95">
        <f>IFERROR(VLOOKUP(A74,'PA6'!A:F,6,0),0)</f>
        <v>130</v>
      </c>
      <c r="P74" s="95"/>
    </row>
    <row r="75" spans="1:16">
      <c r="A75" s="95">
        <v>19120189</v>
      </c>
      <c r="B75" s="96" t="s">
        <v>307</v>
      </c>
      <c r="C75" s="95">
        <v>15</v>
      </c>
      <c r="D75" s="95" t="s">
        <v>296</v>
      </c>
      <c r="E75" s="95" t="s">
        <v>508</v>
      </c>
      <c r="F75" s="98">
        <f t="shared" si="0"/>
        <v>8.6</v>
      </c>
      <c r="G75" s="95">
        <f t="shared" si="10"/>
        <v>344</v>
      </c>
      <c r="H75" s="95">
        <f t="shared" si="2"/>
        <v>344</v>
      </c>
      <c r="I75" s="95"/>
      <c r="J75" s="95">
        <f>IFERROR(VLOOKUP(A75,PA0!A:F,6,0),0)</f>
        <v>30</v>
      </c>
      <c r="K75" s="95">
        <f>IFERROR(VLOOKUP(A75,'PA1'!A:F,6,0),0)</f>
        <v>42</v>
      </c>
      <c r="L75" s="95">
        <f>IFERROR(VLOOKUP(A75,'PA2'!A:F,6,0),0)</f>
        <v>68</v>
      </c>
      <c r="M75" s="95">
        <f>IFERROR(VLOOKUP(A75,'PA3'!A:F,6,0),0)</f>
        <v>47</v>
      </c>
      <c r="N75" s="95">
        <f>IFERROR(VLOOKUP(A75,'PA4'!A:F,6,0),0)</f>
        <v>27</v>
      </c>
      <c r="O75" s="95">
        <f>IFERROR(VLOOKUP(A75,'PA6'!A:F,6,0),0)</f>
        <v>130</v>
      </c>
      <c r="P75" s="95"/>
    </row>
    <row r="76" spans="1:16">
      <c r="A76" s="95">
        <v>19120593</v>
      </c>
      <c r="B76" s="96" t="s">
        <v>310</v>
      </c>
      <c r="C76" s="95">
        <v>15</v>
      </c>
      <c r="D76" s="95" t="s">
        <v>296</v>
      </c>
      <c r="E76" s="95" t="s">
        <v>508</v>
      </c>
      <c r="F76" s="98">
        <f t="shared" si="0"/>
        <v>6</v>
      </c>
      <c r="G76" s="95">
        <v>240</v>
      </c>
      <c r="H76" s="95">
        <f t="shared" si="2"/>
        <v>344</v>
      </c>
      <c r="I76" s="95"/>
      <c r="J76" s="95">
        <f>IFERROR(VLOOKUP(A76,PA0!A:F,6,0),0)</f>
        <v>30</v>
      </c>
      <c r="K76" s="95">
        <f>IFERROR(VLOOKUP(A76,'PA1'!A:F,6,0),0)</f>
        <v>42</v>
      </c>
      <c r="L76" s="95">
        <f>IFERROR(VLOOKUP(A76,'PA2'!A:F,6,0),0)</f>
        <v>68</v>
      </c>
      <c r="M76" s="95">
        <f>IFERROR(VLOOKUP(A76,'PA3'!A:F,6,0),0)</f>
        <v>47</v>
      </c>
      <c r="N76" s="95">
        <f>IFERROR(VLOOKUP(A76,'PA4'!A:F,6,0),0)</f>
        <v>27</v>
      </c>
      <c r="O76" s="95">
        <f>IFERROR(VLOOKUP(A76,'PA6'!A:F,6,0),0)</f>
        <v>130</v>
      </c>
      <c r="P76" s="95"/>
    </row>
    <row r="77" spans="1:16">
      <c r="A77" s="99">
        <v>19120426</v>
      </c>
      <c r="B77" s="100" t="s">
        <v>314</v>
      </c>
      <c r="C77" s="99">
        <v>16</v>
      </c>
      <c r="D77" s="99" t="s">
        <v>313</v>
      </c>
      <c r="E77" s="99" t="s">
        <v>510</v>
      </c>
      <c r="F77" s="98">
        <f t="shared" si="0"/>
        <v>9.0124999999999993</v>
      </c>
      <c r="G77" s="95">
        <f t="shared" ref="G77:G108" si="11">H77</f>
        <v>360.5</v>
      </c>
      <c r="H77" s="95">
        <f t="shared" si="2"/>
        <v>360.5</v>
      </c>
      <c r="I77" s="95"/>
      <c r="J77" s="95">
        <f>IFERROR(VLOOKUP(A77,PA0!A:F,6,0),0)</f>
        <v>25.5</v>
      </c>
      <c r="K77" s="95">
        <f>IFERROR(VLOOKUP(A77,'PA1'!A:F,6,0),0)</f>
        <v>43</v>
      </c>
      <c r="L77" s="95">
        <f>IFERROR(VLOOKUP(A77,'PA2'!A:F,6,0),0)</f>
        <v>64</v>
      </c>
      <c r="M77" s="95">
        <f>IFERROR(VLOOKUP(A77,'PA3'!A:F,6,0),0)</f>
        <v>52</v>
      </c>
      <c r="N77" s="95">
        <f>IFERROR(VLOOKUP(A77,'PA4'!A:F,6,0),0)</f>
        <v>32</v>
      </c>
      <c r="O77" s="95">
        <f>IFERROR(VLOOKUP(A77,'PA6'!A:F,6,0),0)</f>
        <v>144</v>
      </c>
      <c r="P77" s="99"/>
    </row>
    <row r="78" spans="1:16">
      <c r="A78" s="99">
        <v>19120302</v>
      </c>
      <c r="B78" s="100" t="s">
        <v>321</v>
      </c>
      <c r="C78" s="99">
        <v>16</v>
      </c>
      <c r="D78" s="99" t="s">
        <v>313</v>
      </c>
      <c r="E78" s="99" t="s">
        <v>510</v>
      </c>
      <c r="F78" s="98">
        <f t="shared" si="0"/>
        <v>9.0124999999999993</v>
      </c>
      <c r="G78" s="95">
        <f t="shared" si="11"/>
        <v>360.5</v>
      </c>
      <c r="H78" s="95">
        <f t="shared" si="2"/>
        <v>360.5</v>
      </c>
      <c r="I78" s="95"/>
      <c r="J78" s="95">
        <f>IFERROR(VLOOKUP(A78,PA0!A:F,6,0),0)</f>
        <v>25.5</v>
      </c>
      <c r="K78" s="95">
        <f>IFERROR(VLOOKUP(A78,'PA1'!A:F,6,0),0)</f>
        <v>43</v>
      </c>
      <c r="L78" s="95">
        <f>IFERROR(VLOOKUP(A78,'PA2'!A:F,6,0),0)</f>
        <v>64</v>
      </c>
      <c r="M78" s="95">
        <f>IFERROR(VLOOKUP(A78,'PA3'!A:F,6,0),0)</f>
        <v>52</v>
      </c>
      <c r="N78" s="95">
        <f>IFERROR(VLOOKUP(A78,'PA4'!A:F,6,0),0)</f>
        <v>32</v>
      </c>
      <c r="O78" s="95">
        <f>IFERROR(VLOOKUP(A78,'PA6'!A:F,6,0),0)</f>
        <v>144</v>
      </c>
      <c r="P78" s="99"/>
    </row>
    <row r="79" spans="1:16">
      <c r="A79" s="99">
        <v>19120383</v>
      </c>
      <c r="B79" s="100" t="s">
        <v>324</v>
      </c>
      <c r="C79" s="99">
        <v>16</v>
      </c>
      <c r="D79" s="99" t="s">
        <v>313</v>
      </c>
      <c r="E79" s="99" t="s">
        <v>510</v>
      </c>
      <c r="F79" s="98">
        <f t="shared" si="0"/>
        <v>9.0124999999999993</v>
      </c>
      <c r="G79" s="95">
        <f t="shared" si="11"/>
        <v>360.5</v>
      </c>
      <c r="H79" s="95">
        <f t="shared" si="2"/>
        <v>360.5</v>
      </c>
      <c r="I79" s="95"/>
      <c r="J79" s="95">
        <f>IFERROR(VLOOKUP(A79,PA0!A:F,6,0),0)</f>
        <v>25.5</v>
      </c>
      <c r="K79" s="95">
        <f>IFERROR(VLOOKUP(A79,'PA1'!A:F,6,0),0)</f>
        <v>43</v>
      </c>
      <c r="L79" s="95">
        <f>IFERROR(VLOOKUP(A79,'PA2'!A:F,6,0),0)</f>
        <v>64</v>
      </c>
      <c r="M79" s="95">
        <f>IFERROR(VLOOKUP(A79,'PA3'!A:F,6,0),0)</f>
        <v>52</v>
      </c>
      <c r="N79" s="95">
        <f>IFERROR(VLOOKUP(A79,'PA4'!A:F,6,0),0)</f>
        <v>32</v>
      </c>
      <c r="O79" s="95">
        <f>IFERROR(VLOOKUP(A79,'PA6'!A:F,6,0),0)</f>
        <v>144</v>
      </c>
      <c r="P79" s="99"/>
    </row>
    <row r="80" spans="1:16">
      <c r="A80" s="99">
        <v>19120492</v>
      </c>
      <c r="B80" s="100" t="s">
        <v>327</v>
      </c>
      <c r="C80" s="99">
        <v>16</v>
      </c>
      <c r="D80" s="99" t="s">
        <v>313</v>
      </c>
      <c r="E80" s="99" t="s">
        <v>510</v>
      </c>
      <c r="F80" s="98">
        <f t="shared" si="0"/>
        <v>9.0124999999999993</v>
      </c>
      <c r="G80" s="95">
        <f t="shared" si="11"/>
        <v>360.5</v>
      </c>
      <c r="H80" s="95">
        <f t="shared" si="2"/>
        <v>360.5</v>
      </c>
      <c r="I80" s="95"/>
      <c r="J80" s="95">
        <f>IFERROR(VLOOKUP(A80,PA0!A:F,6,0),0)</f>
        <v>25.5</v>
      </c>
      <c r="K80" s="95">
        <f>IFERROR(VLOOKUP(A80,'PA1'!A:F,6,0),0)</f>
        <v>43</v>
      </c>
      <c r="L80" s="95">
        <f>IFERROR(VLOOKUP(A80,'PA2'!A:F,6,0),0)</f>
        <v>64</v>
      </c>
      <c r="M80" s="95">
        <f>IFERROR(VLOOKUP(A80,'PA3'!A:F,6,0),0)</f>
        <v>52</v>
      </c>
      <c r="N80" s="95">
        <f>IFERROR(VLOOKUP(A80,'PA4'!A:F,6,0),0)</f>
        <v>32</v>
      </c>
      <c r="O80" s="95">
        <f>IFERROR(VLOOKUP(A80,'PA6'!A:F,6,0),0)</f>
        <v>144</v>
      </c>
      <c r="P80" s="99"/>
    </row>
    <row r="81" spans="1:16">
      <c r="A81" s="99">
        <v>19120496</v>
      </c>
      <c r="B81" s="100" t="s">
        <v>330</v>
      </c>
      <c r="C81" s="99">
        <v>16</v>
      </c>
      <c r="D81" s="99" t="s">
        <v>313</v>
      </c>
      <c r="E81" s="99" t="s">
        <v>510</v>
      </c>
      <c r="F81" s="98">
        <f t="shared" si="0"/>
        <v>9.0124999999999993</v>
      </c>
      <c r="G81" s="95">
        <f t="shared" si="11"/>
        <v>360.5</v>
      </c>
      <c r="H81" s="95">
        <f t="shared" si="2"/>
        <v>360.5</v>
      </c>
      <c r="I81" s="95"/>
      <c r="J81" s="95">
        <f>IFERROR(VLOOKUP(A81,PA0!A:F,6,0),0)</f>
        <v>25.5</v>
      </c>
      <c r="K81" s="95">
        <f>IFERROR(VLOOKUP(A81,'PA1'!A:F,6,0),0)</f>
        <v>43</v>
      </c>
      <c r="L81" s="95">
        <f>IFERROR(VLOOKUP(A81,'PA2'!A:F,6,0),0)</f>
        <v>64</v>
      </c>
      <c r="M81" s="95">
        <f>IFERROR(VLOOKUP(A81,'PA3'!A:F,6,0),0)</f>
        <v>52</v>
      </c>
      <c r="N81" s="95">
        <f>IFERROR(VLOOKUP(A81,'PA4'!A:F,6,0),0)</f>
        <v>32</v>
      </c>
      <c r="O81" s="95">
        <f>IFERROR(VLOOKUP(A81,'PA6'!A:F,6,0),0)</f>
        <v>144</v>
      </c>
      <c r="P81" s="99"/>
    </row>
    <row r="82" spans="1:16">
      <c r="A82" s="95">
        <v>19120620</v>
      </c>
      <c r="B82" s="96" t="s">
        <v>334</v>
      </c>
      <c r="C82" s="95">
        <v>17</v>
      </c>
      <c r="D82" s="105" t="s">
        <v>333</v>
      </c>
      <c r="E82" s="105" t="s">
        <v>508</v>
      </c>
      <c r="F82" s="98">
        <f t="shared" si="0"/>
        <v>8.4749999999999996</v>
      </c>
      <c r="G82" s="95">
        <f t="shared" si="11"/>
        <v>339</v>
      </c>
      <c r="H82" s="95">
        <f t="shared" si="2"/>
        <v>339</v>
      </c>
      <c r="I82" s="95"/>
      <c r="J82" s="95">
        <f>IFERROR(VLOOKUP(A82,PA0!A:F,6,0),0)</f>
        <v>30</v>
      </c>
      <c r="K82" s="95">
        <f>IFERROR(VLOOKUP(A82,'PA1'!A:F,6,0),0)</f>
        <v>40</v>
      </c>
      <c r="L82" s="95">
        <f>IFERROR(VLOOKUP(A82,'PA2'!A:F,6,0),0)</f>
        <v>65</v>
      </c>
      <c r="M82" s="95">
        <f>IFERROR(VLOOKUP(A82,'PA3'!A:F,6,0),0)</f>
        <v>30</v>
      </c>
      <c r="N82" s="95">
        <f>IFERROR(VLOOKUP(A82,'PA4'!A:F,6,0),0)</f>
        <v>29</v>
      </c>
      <c r="O82" s="95">
        <f>IFERROR(VLOOKUP(A82,'PA6'!A:F,6,0),0)</f>
        <v>145</v>
      </c>
      <c r="P82" s="105"/>
    </row>
    <row r="83" spans="1:16">
      <c r="A83" s="95">
        <v>19120668</v>
      </c>
      <c r="B83" s="96" t="s">
        <v>340</v>
      </c>
      <c r="C83" s="95">
        <v>17</v>
      </c>
      <c r="D83" s="105" t="s">
        <v>333</v>
      </c>
      <c r="E83" s="105" t="s">
        <v>508</v>
      </c>
      <c r="F83" s="98">
        <f t="shared" si="0"/>
        <v>8.4749999999999996</v>
      </c>
      <c r="G83" s="95">
        <f t="shared" si="11"/>
        <v>339</v>
      </c>
      <c r="H83" s="95">
        <f t="shared" si="2"/>
        <v>339</v>
      </c>
      <c r="I83" s="95"/>
      <c r="J83" s="95">
        <f>IFERROR(VLOOKUP(A83,PA0!A:F,6,0),0)</f>
        <v>30</v>
      </c>
      <c r="K83" s="95">
        <f>IFERROR(VLOOKUP(A83,'PA1'!A:F,6,0),0)</f>
        <v>40</v>
      </c>
      <c r="L83" s="95">
        <f>IFERROR(VLOOKUP(A83,'PA2'!A:F,6,0),0)</f>
        <v>65</v>
      </c>
      <c r="M83" s="95">
        <f>IFERROR(VLOOKUP(A83,'PA3'!A:F,6,0),0)</f>
        <v>30</v>
      </c>
      <c r="N83" s="95">
        <f>IFERROR(VLOOKUP(A83,'PA4'!A:F,6,0),0)</f>
        <v>29</v>
      </c>
      <c r="O83" s="95">
        <f>IFERROR(VLOOKUP(A83,'PA6'!A:F,6,0),0)</f>
        <v>145</v>
      </c>
      <c r="P83" s="105"/>
    </row>
    <row r="84" spans="1:16">
      <c r="A84" s="95">
        <v>19120628</v>
      </c>
      <c r="B84" s="96" t="s">
        <v>343</v>
      </c>
      <c r="C84" s="95">
        <v>17</v>
      </c>
      <c r="D84" s="105" t="s">
        <v>333</v>
      </c>
      <c r="E84" s="105" t="s">
        <v>508</v>
      </c>
      <c r="F84" s="98">
        <f t="shared" si="0"/>
        <v>8.4749999999999996</v>
      </c>
      <c r="G84" s="95">
        <f t="shared" si="11"/>
        <v>339</v>
      </c>
      <c r="H84" s="95">
        <f t="shared" si="2"/>
        <v>339</v>
      </c>
      <c r="I84" s="95"/>
      <c r="J84" s="95">
        <f>IFERROR(VLOOKUP(A84,PA0!A:F,6,0),0)</f>
        <v>30</v>
      </c>
      <c r="K84" s="95">
        <f>IFERROR(VLOOKUP(A84,'PA1'!A:F,6,0),0)</f>
        <v>40</v>
      </c>
      <c r="L84" s="95">
        <f>IFERROR(VLOOKUP(A84,'PA2'!A:F,6,0),0)</f>
        <v>65</v>
      </c>
      <c r="M84" s="95">
        <f>IFERROR(VLOOKUP(A84,'PA3'!A:F,6,0),0)</f>
        <v>30</v>
      </c>
      <c r="N84" s="95">
        <f>IFERROR(VLOOKUP(A84,'PA4'!A:F,6,0),0)</f>
        <v>29</v>
      </c>
      <c r="O84" s="95">
        <f>IFERROR(VLOOKUP(A84,'PA6'!A:F,6,0),0)</f>
        <v>145</v>
      </c>
      <c r="P84" s="105"/>
    </row>
    <row r="85" spans="1:16">
      <c r="A85" s="95">
        <v>19120443</v>
      </c>
      <c r="B85" s="96" t="s">
        <v>346</v>
      </c>
      <c r="C85" s="95">
        <v>17</v>
      </c>
      <c r="D85" s="105" t="s">
        <v>333</v>
      </c>
      <c r="E85" s="105" t="s">
        <v>508</v>
      </c>
      <c r="F85" s="98">
        <f t="shared" si="0"/>
        <v>8.4749999999999996</v>
      </c>
      <c r="G85" s="95">
        <f t="shared" si="11"/>
        <v>339</v>
      </c>
      <c r="H85" s="95">
        <f t="shared" si="2"/>
        <v>339</v>
      </c>
      <c r="I85" s="95"/>
      <c r="J85" s="95">
        <f>IFERROR(VLOOKUP(A85,PA0!A:F,6,0),0)</f>
        <v>30</v>
      </c>
      <c r="K85" s="95">
        <f>IFERROR(VLOOKUP(A85,'PA1'!A:F,6,0),0)</f>
        <v>40</v>
      </c>
      <c r="L85" s="95">
        <f>IFERROR(VLOOKUP(A85,'PA2'!A:F,6,0),0)</f>
        <v>65</v>
      </c>
      <c r="M85" s="95">
        <f>IFERROR(VLOOKUP(A85,'PA3'!A:F,6,0),0)</f>
        <v>30</v>
      </c>
      <c r="N85" s="95">
        <f>IFERROR(VLOOKUP(A85,'PA4'!A:F,6,0),0)</f>
        <v>29</v>
      </c>
      <c r="O85" s="95">
        <f>IFERROR(VLOOKUP(A85,'PA6'!A:F,6,0),0)</f>
        <v>145</v>
      </c>
      <c r="P85" s="105"/>
    </row>
    <row r="86" spans="1:16">
      <c r="A86" s="95">
        <v>19120650</v>
      </c>
      <c r="B86" s="96" t="s">
        <v>349</v>
      </c>
      <c r="C86" s="95">
        <v>17</v>
      </c>
      <c r="D86" s="105" t="s">
        <v>333</v>
      </c>
      <c r="E86" s="105" t="s">
        <v>508</v>
      </c>
      <c r="F86" s="98">
        <f t="shared" si="0"/>
        <v>8.4749999999999996</v>
      </c>
      <c r="G86" s="95">
        <f t="shared" si="11"/>
        <v>339</v>
      </c>
      <c r="H86" s="95">
        <f t="shared" si="2"/>
        <v>339</v>
      </c>
      <c r="I86" s="95"/>
      <c r="J86" s="95">
        <f>IFERROR(VLOOKUP(A86,PA0!A:F,6,0),0)</f>
        <v>30</v>
      </c>
      <c r="K86" s="95">
        <f>IFERROR(VLOOKUP(A86,'PA1'!A:F,6,0),0)</f>
        <v>40</v>
      </c>
      <c r="L86" s="95">
        <f>IFERROR(VLOOKUP(A86,'PA2'!A:F,6,0),0)</f>
        <v>65</v>
      </c>
      <c r="M86" s="95">
        <f>IFERROR(VLOOKUP(A86,'PA3'!A:F,6,0),0)</f>
        <v>30</v>
      </c>
      <c r="N86" s="95">
        <f>IFERROR(VLOOKUP(A86,'PA4'!A:F,6,0),0)</f>
        <v>29</v>
      </c>
      <c r="O86" s="95">
        <f>IFERROR(VLOOKUP(A86,'PA6'!A:F,6,0),0)</f>
        <v>145</v>
      </c>
      <c r="P86" s="105"/>
    </row>
    <row r="87" spans="1:16">
      <c r="A87" s="99">
        <v>18120514</v>
      </c>
      <c r="B87" s="100" t="s">
        <v>353</v>
      </c>
      <c r="C87" s="99">
        <v>18</v>
      </c>
      <c r="D87" s="99" t="s">
        <v>352</v>
      </c>
      <c r="E87" s="99" t="s">
        <v>509</v>
      </c>
      <c r="F87" s="98">
        <f t="shared" si="0"/>
        <v>2.4500000000000002</v>
      </c>
      <c r="G87" s="95">
        <f t="shared" si="11"/>
        <v>98</v>
      </c>
      <c r="H87" s="95">
        <f t="shared" si="2"/>
        <v>98</v>
      </c>
      <c r="I87" s="95"/>
      <c r="J87" s="95">
        <f>IFERROR(VLOOKUP(A87,PA0!A:F,6,0),0)</f>
        <v>22.5</v>
      </c>
      <c r="K87" s="95">
        <f>IFERROR(VLOOKUP(A87,'PA1'!A:F,6,0),0)</f>
        <v>35</v>
      </c>
      <c r="L87" s="95">
        <f>IFERROR(VLOOKUP(A87,'PA2'!A:F,6,0),0)</f>
        <v>40.5</v>
      </c>
      <c r="M87" s="95">
        <f>IFERROR(VLOOKUP(A87,'PA3'!A:F,6,0),0)</f>
        <v>0</v>
      </c>
      <c r="N87" s="95">
        <f>IFERROR(VLOOKUP(A87,'PA4'!A:F,6,0),0)</f>
        <v>0</v>
      </c>
      <c r="O87" s="95">
        <f>IFERROR(VLOOKUP(A87,'PA6'!A:F,6,0),0)</f>
        <v>0</v>
      </c>
      <c r="P87" s="99"/>
    </row>
    <row r="88" spans="1:16">
      <c r="A88" s="99">
        <v>18120139</v>
      </c>
      <c r="B88" s="100" t="s">
        <v>360</v>
      </c>
      <c r="C88" s="99">
        <v>18</v>
      </c>
      <c r="D88" s="99" t="s">
        <v>352</v>
      </c>
      <c r="E88" s="99" t="s">
        <v>509</v>
      </c>
      <c r="F88" s="98">
        <f t="shared" si="0"/>
        <v>2.4500000000000002</v>
      </c>
      <c r="G88" s="95">
        <f t="shared" si="11"/>
        <v>98</v>
      </c>
      <c r="H88" s="95">
        <f t="shared" si="2"/>
        <v>98</v>
      </c>
      <c r="I88" s="95"/>
      <c r="J88" s="95">
        <f>IFERROR(VLOOKUP(A88,PA0!A:F,6,0),0)</f>
        <v>22.5</v>
      </c>
      <c r="K88" s="95">
        <f>IFERROR(VLOOKUP(A88,'PA1'!A:F,6,0),0)</f>
        <v>35</v>
      </c>
      <c r="L88" s="95">
        <f>IFERROR(VLOOKUP(A88,'PA2'!A:F,6,0),0)</f>
        <v>40.5</v>
      </c>
      <c r="M88" s="95">
        <f>IFERROR(VLOOKUP(A88,'PA3'!A:F,6,0),0)</f>
        <v>0</v>
      </c>
      <c r="N88" s="95">
        <f>IFERROR(VLOOKUP(A88,'PA4'!A:F,6,0),0)</f>
        <v>0</v>
      </c>
      <c r="O88" s="95">
        <f>IFERROR(VLOOKUP(A88,'PA6'!A:F,6,0),0)</f>
        <v>0</v>
      </c>
      <c r="P88" s="99"/>
    </row>
    <row r="89" spans="1:16">
      <c r="A89" s="99">
        <v>1712603</v>
      </c>
      <c r="B89" s="100" t="s">
        <v>363</v>
      </c>
      <c r="C89" s="99">
        <v>18</v>
      </c>
      <c r="D89" s="99" t="s">
        <v>352</v>
      </c>
      <c r="E89" s="99" t="s">
        <v>509</v>
      </c>
      <c r="F89" s="98">
        <f t="shared" si="0"/>
        <v>2.4500000000000002</v>
      </c>
      <c r="G89" s="95">
        <f t="shared" si="11"/>
        <v>98</v>
      </c>
      <c r="H89" s="95">
        <f t="shared" si="2"/>
        <v>98</v>
      </c>
      <c r="I89" s="95"/>
      <c r="J89" s="95">
        <f>IFERROR(VLOOKUP(A89,PA0!A:F,6,0),0)</f>
        <v>22.5</v>
      </c>
      <c r="K89" s="95">
        <f>IFERROR(VLOOKUP(A89,'PA1'!A:F,6,0),0)</f>
        <v>35</v>
      </c>
      <c r="L89" s="95">
        <f>IFERROR(VLOOKUP(A89,'PA2'!A:F,6,0),0)</f>
        <v>40.5</v>
      </c>
      <c r="M89" s="95">
        <f>IFERROR(VLOOKUP(A89,'PA3'!A:F,6,0),0)</f>
        <v>0</v>
      </c>
      <c r="N89" s="95">
        <f>IFERROR(VLOOKUP(A89,'PA4'!A:F,6,0),0)</f>
        <v>0</v>
      </c>
      <c r="O89" s="95">
        <f>IFERROR(VLOOKUP(A89,'PA6'!A:F,6,0),0)</f>
        <v>0</v>
      </c>
      <c r="P89" s="99"/>
    </row>
    <row r="90" spans="1:16">
      <c r="A90" s="99">
        <v>19120452</v>
      </c>
      <c r="B90" s="100" t="s">
        <v>365</v>
      </c>
      <c r="C90" s="99">
        <v>18</v>
      </c>
      <c r="D90" s="99" t="s">
        <v>352</v>
      </c>
      <c r="E90" s="99" t="s">
        <v>509</v>
      </c>
      <c r="F90" s="98">
        <f t="shared" si="0"/>
        <v>2.4500000000000002</v>
      </c>
      <c r="G90" s="95">
        <f t="shared" si="11"/>
        <v>98</v>
      </c>
      <c r="H90" s="95">
        <f t="shared" si="2"/>
        <v>98</v>
      </c>
      <c r="I90" s="95"/>
      <c r="J90" s="95">
        <f>IFERROR(VLOOKUP(A90,PA0!A:F,6,0),0)</f>
        <v>22.5</v>
      </c>
      <c r="K90" s="95">
        <f>IFERROR(VLOOKUP(A90,'PA1'!A:F,6,0),0)</f>
        <v>35</v>
      </c>
      <c r="L90" s="95">
        <f>IFERROR(VLOOKUP(A90,'PA2'!A:F,6,0),0)</f>
        <v>40.5</v>
      </c>
      <c r="M90" s="95">
        <f>IFERROR(VLOOKUP(A90,'PA3'!A:F,6,0),0)</f>
        <v>0</v>
      </c>
      <c r="N90" s="95">
        <f>IFERROR(VLOOKUP(A90,'PA4'!A:F,6,0),0)</f>
        <v>0</v>
      </c>
      <c r="O90" s="95">
        <f>IFERROR(VLOOKUP(A90,'PA6'!A:F,6,0),0)</f>
        <v>0</v>
      </c>
      <c r="P90" s="99"/>
    </row>
    <row r="91" spans="1:16">
      <c r="A91" s="99">
        <v>18120525</v>
      </c>
      <c r="B91" s="100" t="s">
        <v>369</v>
      </c>
      <c r="C91" s="99">
        <v>18</v>
      </c>
      <c r="D91" s="99" t="s">
        <v>352</v>
      </c>
      <c r="E91" s="99" t="s">
        <v>509</v>
      </c>
      <c r="F91" s="98">
        <f t="shared" si="0"/>
        <v>2.4500000000000002</v>
      </c>
      <c r="G91" s="95">
        <f t="shared" si="11"/>
        <v>98</v>
      </c>
      <c r="H91" s="95">
        <f t="shared" si="2"/>
        <v>98</v>
      </c>
      <c r="I91" s="95"/>
      <c r="J91" s="95">
        <f>IFERROR(VLOOKUP(A91,PA0!A:F,6,0),0)</f>
        <v>22.5</v>
      </c>
      <c r="K91" s="95">
        <f>IFERROR(VLOOKUP(A91,'PA1'!A:F,6,0),0)</f>
        <v>35</v>
      </c>
      <c r="L91" s="95">
        <f>IFERROR(VLOOKUP(A91,'PA2'!A:F,6,0),0)</f>
        <v>40.5</v>
      </c>
      <c r="M91" s="95">
        <f>IFERROR(VLOOKUP(A91,'PA3'!A:F,6,0),0)</f>
        <v>0</v>
      </c>
      <c r="N91" s="95">
        <f>IFERROR(VLOOKUP(A91,'PA4'!A:F,6,0),0)</f>
        <v>0</v>
      </c>
      <c r="O91" s="95">
        <f>IFERROR(VLOOKUP(A91,'PA6'!A:F,6,0),0)</f>
        <v>0</v>
      </c>
      <c r="P91" s="99"/>
    </row>
    <row r="92" spans="1:16">
      <c r="A92" s="58">
        <v>19120721</v>
      </c>
      <c r="B92" s="106" t="s">
        <v>373</v>
      </c>
      <c r="C92" s="95">
        <v>19</v>
      </c>
      <c r="D92" s="95" t="s">
        <v>372</v>
      </c>
      <c r="E92" s="95" t="s">
        <v>508</v>
      </c>
      <c r="F92" s="98">
        <f t="shared" si="0"/>
        <v>9.625</v>
      </c>
      <c r="G92" s="95">
        <f t="shared" si="11"/>
        <v>385</v>
      </c>
      <c r="H92" s="95">
        <f t="shared" si="2"/>
        <v>385</v>
      </c>
      <c r="I92" s="95"/>
      <c r="J92" s="95">
        <f>IFERROR(VLOOKUP(A92,PA0!A:F,6,0),0)</f>
        <v>30</v>
      </c>
      <c r="K92" s="95">
        <f>IFERROR(VLOOKUP(A92,'PA1'!A:F,6,0),0)</f>
        <v>44</v>
      </c>
      <c r="L92" s="95">
        <f>IFERROR(VLOOKUP(A92,'PA2'!A:F,6,0),0)</f>
        <v>68</v>
      </c>
      <c r="M92" s="95">
        <f>IFERROR(VLOOKUP(A92,'PA3'!A:F,6,0),0)</f>
        <v>58</v>
      </c>
      <c r="N92" s="95">
        <f>IFERROR(VLOOKUP(A92,'PA4'!A:F,6,0),0)</f>
        <v>30</v>
      </c>
      <c r="O92" s="95">
        <f>IFERROR(VLOOKUP(A92,'PA6'!A:F,6,0),0)</f>
        <v>155</v>
      </c>
      <c r="P92" s="95"/>
    </row>
    <row r="93" spans="1:16">
      <c r="A93" s="95">
        <v>19120728</v>
      </c>
      <c r="B93" s="96" t="s">
        <v>380</v>
      </c>
      <c r="C93" s="95">
        <v>19</v>
      </c>
      <c r="D93" s="95" t="s">
        <v>372</v>
      </c>
      <c r="E93" s="95" t="s">
        <v>508</v>
      </c>
      <c r="F93" s="98">
        <f t="shared" si="0"/>
        <v>9.625</v>
      </c>
      <c r="G93" s="95">
        <f t="shared" si="11"/>
        <v>385</v>
      </c>
      <c r="H93" s="95">
        <f t="shared" si="2"/>
        <v>385</v>
      </c>
      <c r="I93" s="95"/>
      <c r="J93" s="95">
        <f>IFERROR(VLOOKUP(A93,PA0!A:F,6,0),0)</f>
        <v>30</v>
      </c>
      <c r="K93" s="95">
        <f>IFERROR(VLOOKUP(A93,'PA1'!A:F,6,0),0)</f>
        <v>44</v>
      </c>
      <c r="L93" s="95">
        <f>IFERROR(VLOOKUP(A93,'PA2'!A:F,6,0),0)</f>
        <v>68</v>
      </c>
      <c r="M93" s="95">
        <f>IFERROR(VLOOKUP(A93,'PA3'!A:F,6,0),0)</f>
        <v>58</v>
      </c>
      <c r="N93" s="95">
        <f>IFERROR(VLOOKUP(A93,'PA4'!A:F,6,0),0)</f>
        <v>30</v>
      </c>
      <c r="O93" s="95">
        <f>IFERROR(VLOOKUP(A93,'PA6'!A:F,6,0),0)</f>
        <v>155</v>
      </c>
      <c r="P93" s="95"/>
    </row>
    <row r="94" spans="1:16">
      <c r="A94" s="95">
        <v>19120731</v>
      </c>
      <c r="B94" s="96" t="s">
        <v>383</v>
      </c>
      <c r="C94" s="95">
        <v>19</v>
      </c>
      <c r="D94" s="95" t="s">
        <v>372</v>
      </c>
      <c r="E94" s="95" t="s">
        <v>508</v>
      </c>
      <c r="F94" s="98">
        <f t="shared" si="0"/>
        <v>9.625</v>
      </c>
      <c r="G94" s="95">
        <f t="shared" si="11"/>
        <v>385</v>
      </c>
      <c r="H94" s="95">
        <f t="shared" si="2"/>
        <v>385</v>
      </c>
      <c r="I94" s="95"/>
      <c r="J94" s="95">
        <f>IFERROR(VLOOKUP(A94,PA0!A:F,6,0),0)</f>
        <v>30</v>
      </c>
      <c r="K94" s="95">
        <f>IFERROR(VLOOKUP(A94,'PA1'!A:F,6,0),0)</f>
        <v>44</v>
      </c>
      <c r="L94" s="95">
        <f>IFERROR(VLOOKUP(A94,'PA2'!A:F,6,0),0)</f>
        <v>68</v>
      </c>
      <c r="M94" s="95">
        <f>IFERROR(VLOOKUP(A94,'PA3'!A:F,6,0),0)</f>
        <v>58</v>
      </c>
      <c r="N94" s="95">
        <f>IFERROR(VLOOKUP(A94,'PA4'!A:F,6,0),0)</f>
        <v>30</v>
      </c>
      <c r="O94" s="95">
        <f>IFERROR(VLOOKUP(A94,'PA6'!A:F,6,0),0)</f>
        <v>155</v>
      </c>
      <c r="P94" s="95"/>
    </row>
    <row r="95" spans="1:16">
      <c r="A95" s="95">
        <v>19120678</v>
      </c>
      <c r="B95" s="96" t="s">
        <v>386</v>
      </c>
      <c r="C95" s="95">
        <v>19</v>
      </c>
      <c r="D95" s="95" t="s">
        <v>372</v>
      </c>
      <c r="E95" s="95" t="s">
        <v>508</v>
      </c>
      <c r="F95" s="98">
        <f t="shared" si="0"/>
        <v>9.625</v>
      </c>
      <c r="G95" s="95">
        <f t="shared" si="11"/>
        <v>385</v>
      </c>
      <c r="H95" s="95">
        <f t="shared" si="2"/>
        <v>385</v>
      </c>
      <c r="I95" s="95"/>
      <c r="J95" s="95">
        <f>IFERROR(VLOOKUP(A95,PA0!A:F,6,0),0)</f>
        <v>30</v>
      </c>
      <c r="K95" s="95">
        <f>IFERROR(VLOOKUP(A95,'PA1'!A:F,6,0),0)</f>
        <v>44</v>
      </c>
      <c r="L95" s="95">
        <f>IFERROR(VLOOKUP(A95,'PA2'!A:F,6,0),0)</f>
        <v>68</v>
      </c>
      <c r="M95" s="95">
        <f>IFERROR(VLOOKUP(A95,'PA3'!A:F,6,0),0)</f>
        <v>58</v>
      </c>
      <c r="N95" s="95">
        <f>IFERROR(VLOOKUP(A95,'PA4'!A:F,6,0),0)</f>
        <v>30</v>
      </c>
      <c r="O95" s="95">
        <f>IFERROR(VLOOKUP(A95,'PA6'!A:F,6,0),0)</f>
        <v>155</v>
      </c>
      <c r="P95" s="95"/>
    </row>
    <row r="96" spans="1:16">
      <c r="A96" s="95">
        <v>19120699</v>
      </c>
      <c r="B96" s="96" t="s">
        <v>389</v>
      </c>
      <c r="C96" s="95">
        <v>19</v>
      </c>
      <c r="D96" s="95" t="s">
        <v>372</v>
      </c>
      <c r="E96" s="95" t="s">
        <v>508</v>
      </c>
      <c r="F96" s="98">
        <f t="shared" si="0"/>
        <v>9.625</v>
      </c>
      <c r="G96" s="95">
        <f t="shared" si="11"/>
        <v>385</v>
      </c>
      <c r="H96" s="95">
        <f t="shared" si="2"/>
        <v>385</v>
      </c>
      <c r="I96" s="95"/>
      <c r="J96" s="95">
        <f>IFERROR(VLOOKUP(A96,PA0!A:F,6,0),0)</f>
        <v>30</v>
      </c>
      <c r="K96" s="95">
        <f>IFERROR(VLOOKUP(A96,'PA1'!A:F,6,0),0)</f>
        <v>44</v>
      </c>
      <c r="L96" s="95">
        <f>IFERROR(VLOOKUP(A96,'PA2'!A:F,6,0),0)</f>
        <v>68</v>
      </c>
      <c r="M96" s="95">
        <f>IFERROR(VLOOKUP(A96,'PA3'!A:F,6,0),0)</f>
        <v>58</v>
      </c>
      <c r="N96" s="95">
        <f>IFERROR(VLOOKUP(A96,'PA4'!A:F,6,0),0)</f>
        <v>30</v>
      </c>
      <c r="O96" s="95">
        <f>IFERROR(VLOOKUP(A96,'PA6'!A:F,6,0),0)</f>
        <v>155</v>
      </c>
      <c r="P96" s="95"/>
    </row>
    <row r="97" spans="1:16">
      <c r="A97" s="99">
        <v>19120272</v>
      </c>
      <c r="B97" s="100" t="s">
        <v>394</v>
      </c>
      <c r="C97" s="99">
        <v>20</v>
      </c>
      <c r="D97" s="99" t="s">
        <v>392</v>
      </c>
      <c r="E97" s="99" t="s">
        <v>510</v>
      </c>
      <c r="F97" s="98">
        <f t="shared" si="0"/>
        <v>8.125</v>
      </c>
      <c r="G97" s="95">
        <f t="shared" si="11"/>
        <v>325</v>
      </c>
      <c r="H97" s="95">
        <f t="shared" si="2"/>
        <v>325</v>
      </c>
      <c r="I97" s="95"/>
      <c r="J97" s="95">
        <f>IFERROR(VLOOKUP(A97,PA0!A:F,6,0),0)</f>
        <v>24</v>
      </c>
      <c r="K97" s="95">
        <f>IFERROR(VLOOKUP(A97,'PA1'!A:F,6,0),0)</f>
        <v>32</v>
      </c>
      <c r="L97" s="95">
        <f>IFERROR(VLOOKUP(A97,'PA2'!A:F,6,0),0)</f>
        <v>57</v>
      </c>
      <c r="M97" s="95">
        <f>IFERROR(VLOOKUP(A97,'PA3'!A:F,6,0),0)</f>
        <v>43</v>
      </c>
      <c r="N97" s="95">
        <f>IFERROR(VLOOKUP(A97,'PA4'!A:F,6,0),0)</f>
        <v>29</v>
      </c>
      <c r="O97" s="95">
        <f>IFERROR(VLOOKUP(A97,'PA6'!A:F,6,0),0)</f>
        <v>140</v>
      </c>
      <c r="P97" s="99"/>
    </row>
    <row r="98" spans="1:16">
      <c r="A98" s="99">
        <v>19120260</v>
      </c>
      <c r="B98" s="100" t="s">
        <v>398</v>
      </c>
      <c r="C98" s="99">
        <v>20</v>
      </c>
      <c r="D98" s="99" t="s">
        <v>392</v>
      </c>
      <c r="E98" s="99" t="s">
        <v>510</v>
      </c>
      <c r="F98" s="98">
        <f t="shared" si="0"/>
        <v>8.125</v>
      </c>
      <c r="G98" s="95">
        <f t="shared" si="11"/>
        <v>325</v>
      </c>
      <c r="H98" s="95">
        <f t="shared" si="2"/>
        <v>325</v>
      </c>
      <c r="I98" s="95"/>
      <c r="J98" s="95">
        <f>IFERROR(VLOOKUP(A98,PA0!A:F,6,0),0)</f>
        <v>24</v>
      </c>
      <c r="K98" s="95">
        <f>IFERROR(VLOOKUP(A98,'PA1'!A:F,6,0),0)</f>
        <v>32</v>
      </c>
      <c r="L98" s="95">
        <f>IFERROR(VLOOKUP(A98,'PA2'!A:F,6,0),0)</f>
        <v>57</v>
      </c>
      <c r="M98" s="95">
        <f>IFERROR(VLOOKUP(A98,'PA3'!A:F,6,0),0)</f>
        <v>43</v>
      </c>
      <c r="N98" s="95">
        <f>IFERROR(VLOOKUP(A98,'PA4'!A:F,6,0),0)</f>
        <v>29</v>
      </c>
      <c r="O98" s="95">
        <f>IFERROR(VLOOKUP(A98,'PA6'!A:F,6,0),0)</f>
        <v>140</v>
      </c>
      <c r="P98" s="99"/>
    </row>
    <row r="99" spans="1:16">
      <c r="A99" s="99">
        <v>19120175</v>
      </c>
      <c r="B99" s="100" t="s">
        <v>400</v>
      </c>
      <c r="C99" s="99">
        <v>20</v>
      </c>
      <c r="D99" s="99" t="s">
        <v>392</v>
      </c>
      <c r="E99" s="99" t="s">
        <v>510</v>
      </c>
      <c r="F99" s="98">
        <f t="shared" si="0"/>
        <v>7.875</v>
      </c>
      <c r="G99" s="95">
        <f t="shared" si="11"/>
        <v>315</v>
      </c>
      <c r="H99" s="95">
        <f t="shared" si="2"/>
        <v>315</v>
      </c>
      <c r="I99" s="95"/>
      <c r="J99" s="95">
        <f>IFERROR(VLOOKUP(A99,PA0!A:F,6,0),0)</f>
        <v>24</v>
      </c>
      <c r="K99" s="95">
        <f>IFERROR(VLOOKUP(A99,'PA1'!A:F,6,0),0)</f>
        <v>32</v>
      </c>
      <c r="L99" s="95">
        <f>IFERROR(VLOOKUP(A99,'PA2'!A:F,6,0),0)</f>
        <v>57</v>
      </c>
      <c r="M99" s="95">
        <f>IFERROR(VLOOKUP(A99,'PA3'!A:F,6,0),0)</f>
        <v>43</v>
      </c>
      <c r="N99" s="95">
        <f>IFERROR(VLOOKUP(A99,'PA4'!A:F,6,0),0)</f>
        <v>29</v>
      </c>
      <c r="O99" s="95">
        <f>IFERROR(VLOOKUP(A99,'PA6'!A:F,6,0),0)</f>
        <v>130</v>
      </c>
      <c r="P99" s="99"/>
    </row>
    <row r="100" spans="1:16">
      <c r="A100" s="99">
        <v>19120152</v>
      </c>
      <c r="B100" s="100" t="s">
        <v>403</v>
      </c>
      <c r="C100" s="99">
        <v>20</v>
      </c>
      <c r="D100" s="99" t="s">
        <v>392</v>
      </c>
      <c r="E100" s="99" t="s">
        <v>510</v>
      </c>
      <c r="F100" s="98">
        <f t="shared" si="0"/>
        <v>7.375</v>
      </c>
      <c r="G100" s="95">
        <f t="shared" si="11"/>
        <v>295</v>
      </c>
      <c r="H100" s="95">
        <f t="shared" si="2"/>
        <v>295</v>
      </c>
      <c r="I100" s="95"/>
      <c r="J100" s="95">
        <f>IFERROR(VLOOKUP(A100,PA0!A:F,6,0),0)</f>
        <v>24</v>
      </c>
      <c r="K100" s="95">
        <f>IFERROR(VLOOKUP(A100,'PA1'!A:F,6,0),0)</f>
        <v>32</v>
      </c>
      <c r="L100" s="95">
        <f>IFERROR(VLOOKUP(A100,'PA2'!A:F,6,0),0)</f>
        <v>57</v>
      </c>
      <c r="M100" s="95">
        <f>IFERROR(VLOOKUP(A100,'PA3'!A:F,6,0),0)</f>
        <v>43</v>
      </c>
      <c r="N100" s="95">
        <f>IFERROR(VLOOKUP(A100,'PA4'!A:F,6,0),0)</f>
        <v>29</v>
      </c>
      <c r="O100" s="95">
        <f>IFERROR(VLOOKUP(A100,'PA6'!A:F,6,0),0)</f>
        <v>110</v>
      </c>
      <c r="P100" s="99"/>
    </row>
    <row r="101" spans="1:16">
      <c r="A101" s="95">
        <v>19120201</v>
      </c>
      <c r="B101" s="96" t="s">
        <v>407</v>
      </c>
      <c r="C101" s="95">
        <v>21</v>
      </c>
      <c r="D101" s="95" t="s">
        <v>406</v>
      </c>
      <c r="E101" s="95" t="s">
        <v>509</v>
      </c>
      <c r="F101" s="98">
        <f t="shared" si="0"/>
        <v>2.6124999999999998</v>
      </c>
      <c r="G101" s="95">
        <f t="shared" si="11"/>
        <v>104.5</v>
      </c>
      <c r="H101" s="95">
        <f t="shared" si="2"/>
        <v>104.5</v>
      </c>
      <c r="I101" s="95"/>
      <c r="J101" s="95">
        <f>IFERROR(VLOOKUP(A101,PA0!A:F,6,0),0)</f>
        <v>24</v>
      </c>
      <c r="K101" s="95">
        <f>IFERROR(VLOOKUP(A101,'PA1'!A:F,6,0),0)</f>
        <v>38</v>
      </c>
      <c r="L101" s="95">
        <f>IFERROR(VLOOKUP(A101,'PA2'!A:F,6,0),0)</f>
        <v>42.5</v>
      </c>
      <c r="M101" s="95">
        <f>IFERROR(VLOOKUP(A101,'PA3'!A:F,6,0),0)</f>
        <v>0</v>
      </c>
      <c r="N101" s="95">
        <f>IFERROR(VLOOKUP(A101,'PA4'!A:F,6,0),0)</f>
        <v>0</v>
      </c>
      <c r="O101" s="95">
        <f>IFERROR(VLOOKUP(A101,'PA6'!A:F,6,0),0)</f>
        <v>0</v>
      </c>
      <c r="P101" s="95"/>
    </row>
    <row r="102" spans="1:16">
      <c r="A102" s="95">
        <v>19120250</v>
      </c>
      <c r="B102" s="96" t="s">
        <v>414</v>
      </c>
      <c r="C102" s="95">
        <v>21</v>
      </c>
      <c r="D102" s="95" t="s">
        <v>406</v>
      </c>
      <c r="E102" s="95" t="s">
        <v>509</v>
      </c>
      <c r="F102" s="98">
        <f t="shared" si="0"/>
        <v>2.6124999999999998</v>
      </c>
      <c r="G102" s="95">
        <f t="shared" si="11"/>
        <v>104.5</v>
      </c>
      <c r="H102" s="95">
        <f t="shared" si="2"/>
        <v>104.5</v>
      </c>
      <c r="I102" s="95"/>
      <c r="J102" s="95">
        <f>IFERROR(VLOOKUP(A102,PA0!A:F,6,0),0)</f>
        <v>24</v>
      </c>
      <c r="K102" s="95">
        <f>IFERROR(VLOOKUP(A102,'PA1'!A:F,6,0),0)</f>
        <v>38</v>
      </c>
      <c r="L102" s="95">
        <f>IFERROR(VLOOKUP(A102,'PA2'!A:F,6,0),0)</f>
        <v>42.5</v>
      </c>
      <c r="M102" s="95">
        <f>IFERROR(VLOOKUP(A102,'PA3'!A:F,6,0),0)</f>
        <v>0</v>
      </c>
      <c r="N102" s="95">
        <f>IFERROR(VLOOKUP(A102,'PA4'!A:F,6,0),0)</f>
        <v>0</v>
      </c>
      <c r="O102" s="95">
        <f>IFERROR(VLOOKUP(A102,'PA6'!A:F,6,0),0)</f>
        <v>0</v>
      </c>
      <c r="P102" s="95"/>
    </row>
    <row r="103" spans="1:16">
      <c r="A103" s="95">
        <v>19120490</v>
      </c>
      <c r="B103" s="96" t="s">
        <v>417</v>
      </c>
      <c r="C103" s="95">
        <v>21</v>
      </c>
      <c r="D103" s="95" t="s">
        <v>406</v>
      </c>
      <c r="E103" s="95" t="s">
        <v>509</v>
      </c>
      <c r="F103" s="98">
        <f t="shared" si="0"/>
        <v>2.6124999999999998</v>
      </c>
      <c r="G103" s="95">
        <f t="shared" si="11"/>
        <v>104.5</v>
      </c>
      <c r="H103" s="95">
        <f t="shared" si="2"/>
        <v>104.5</v>
      </c>
      <c r="I103" s="95"/>
      <c r="J103" s="95">
        <f>IFERROR(VLOOKUP(A103,PA0!A:F,6,0),0)</f>
        <v>24</v>
      </c>
      <c r="K103" s="95">
        <f>IFERROR(VLOOKUP(A103,'PA1'!A:F,6,0),0)</f>
        <v>38</v>
      </c>
      <c r="L103" s="95">
        <f>IFERROR(VLOOKUP(A103,'PA2'!A:F,6,0),0)</f>
        <v>42.5</v>
      </c>
      <c r="M103" s="95">
        <f>IFERROR(VLOOKUP(A103,'PA3'!A:F,6,0),0)</f>
        <v>0</v>
      </c>
      <c r="N103" s="95">
        <f>IFERROR(VLOOKUP(A103,'PA4'!A:F,6,0),0)</f>
        <v>0</v>
      </c>
      <c r="O103" s="95">
        <f>IFERROR(VLOOKUP(A103,'PA6'!A:F,6,0),0)</f>
        <v>0</v>
      </c>
      <c r="P103" s="95"/>
    </row>
    <row r="104" spans="1:16">
      <c r="A104" s="95">
        <v>19120493</v>
      </c>
      <c r="B104" s="96" t="s">
        <v>420</v>
      </c>
      <c r="C104" s="95">
        <v>21</v>
      </c>
      <c r="D104" s="95" t="s">
        <v>406</v>
      </c>
      <c r="E104" s="95" t="s">
        <v>509</v>
      </c>
      <c r="F104" s="98">
        <f t="shared" si="0"/>
        <v>2.6124999999999998</v>
      </c>
      <c r="G104" s="95">
        <f t="shared" si="11"/>
        <v>104.5</v>
      </c>
      <c r="H104" s="95">
        <f t="shared" si="2"/>
        <v>104.5</v>
      </c>
      <c r="I104" s="95"/>
      <c r="J104" s="95">
        <f>IFERROR(VLOOKUP(A104,PA0!A:F,6,0),0)</f>
        <v>24</v>
      </c>
      <c r="K104" s="95">
        <f>IFERROR(VLOOKUP(A104,'PA1'!A:F,6,0),0)</f>
        <v>38</v>
      </c>
      <c r="L104" s="95">
        <f>IFERROR(VLOOKUP(A104,'PA2'!A:F,6,0),0)</f>
        <v>42.5</v>
      </c>
      <c r="M104" s="95">
        <f>IFERROR(VLOOKUP(A104,'PA3'!A:F,6,0),0)</f>
        <v>0</v>
      </c>
      <c r="N104" s="95">
        <f>IFERROR(VLOOKUP(A104,'PA4'!A:F,6,0),0)</f>
        <v>0</v>
      </c>
      <c r="O104" s="95">
        <f>IFERROR(VLOOKUP(A104,'PA6'!A:F,6,0),0)</f>
        <v>0</v>
      </c>
      <c r="P104" s="95"/>
    </row>
    <row r="105" spans="1:16">
      <c r="A105" s="95">
        <v>19120497</v>
      </c>
      <c r="B105" s="96" t="s">
        <v>423</v>
      </c>
      <c r="C105" s="95">
        <v>21</v>
      </c>
      <c r="D105" s="95" t="s">
        <v>406</v>
      </c>
      <c r="E105" s="95" t="s">
        <v>509</v>
      </c>
      <c r="F105" s="98">
        <f t="shared" si="0"/>
        <v>2.6124999999999998</v>
      </c>
      <c r="G105" s="95">
        <f t="shared" si="11"/>
        <v>104.5</v>
      </c>
      <c r="H105" s="95">
        <f t="shared" si="2"/>
        <v>104.5</v>
      </c>
      <c r="I105" s="95"/>
      <c r="J105" s="95">
        <f>IFERROR(VLOOKUP(A105,PA0!A:F,6,0),0)</f>
        <v>24</v>
      </c>
      <c r="K105" s="95">
        <f>IFERROR(VLOOKUP(A105,'PA1'!A:F,6,0),0)</f>
        <v>38</v>
      </c>
      <c r="L105" s="95">
        <f>IFERROR(VLOOKUP(A105,'PA2'!A:F,6,0),0)</f>
        <v>42.5</v>
      </c>
      <c r="M105" s="95">
        <f>IFERROR(VLOOKUP(A105,'PA3'!A:F,6,0),0)</f>
        <v>0</v>
      </c>
      <c r="N105" s="95">
        <f>IFERROR(VLOOKUP(A105,'PA4'!A:F,6,0),0)</f>
        <v>0</v>
      </c>
      <c r="O105" s="95">
        <f>IFERROR(VLOOKUP(A105,'PA6'!A:F,6,0),0)</f>
        <v>0</v>
      </c>
      <c r="P105" s="95"/>
    </row>
    <row r="106" spans="1:16">
      <c r="A106" s="107">
        <v>18120419</v>
      </c>
      <c r="B106" s="104" t="s">
        <v>426</v>
      </c>
      <c r="C106" s="99">
        <v>22</v>
      </c>
      <c r="D106" s="99">
        <v>22</v>
      </c>
      <c r="E106" s="99" t="s">
        <v>507</v>
      </c>
      <c r="F106" s="98">
        <f t="shared" si="0"/>
        <v>7</v>
      </c>
      <c r="G106" s="95">
        <f t="shared" si="11"/>
        <v>280</v>
      </c>
      <c r="H106" s="95">
        <f t="shared" si="2"/>
        <v>280</v>
      </c>
      <c r="I106" s="95">
        <v>25</v>
      </c>
      <c r="J106" s="95">
        <f>IFERROR(VLOOKUP(A106,PA0!A:F,6,0),0)</f>
        <v>25</v>
      </c>
      <c r="K106" s="95">
        <f>IFERROR(VLOOKUP(A106,'PA1'!A:F,6,0),0)</f>
        <v>29</v>
      </c>
      <c r="L106" s="95">
        <f>IFERROR(VLOOKUP(A106,'PA2'!A:F,6,0),0)</f>
        <v>51</v>
      </c>
      <c r="M106" s="95">
        <f>IFERROR(VLOOKUP(A106,'PA3'!A:F,6,0),0)</f>
        <v>60</v>
      </c>
      <c r="N106" s="95">
        <f>IFERROR(VLOOKUP(A106,'PA4'!A:F,6,0),0)</f>
        <v>35</v>
      </c>
      <c r="O106" s="95">
        <f>IFERROR(VLOOKUP(A106,'PA6'!A:F,6,0),0)</f>
        <v>80</v>
      </c>
      <c r="P106" s="99"/>
    </row>
    <row r="107" spans="1:16">
      <c r="A107" s="99">
        <v>19120058</v>
      </c>
      <c r="B107" s="100" t="s">
        <v>433</v>
      </c>
      <c r="C107" s="99">
        <v>22</v>
      </c>
      <c r="D107" s="99">
        <v>22</v>
      </c>
      <c r="E107" s="99" t="s">
        <v>507</v>
      </c>
      <c r="F107" s="98">
        <f t="shared" si="0"/>
        <v>7</v>
      </c>
      <c r="G107" s="95">
        <f t="shared" si="11"/>
        <v>280</v>
      </c>
      <c r="H107" s="95">
        <f t="shared" si="2"/>
        <v>280</v>
      </c>
      <c r="I107" s="95">
        <v>25</v>
      </c>
      <c r="J107" s="95">
        <f>IFERROR(VLOOKUP(A107,PA0!A:F,6,0),0)</f>
        <v>25</v>
      </c>
      <c r="K107" s="95">
        <f>IFERROR(VLOOKUP(A107,'PA1'!A:F,6,0),0)</f>
        <v>29</v>
      </c>
      <c r="L107" s="95">
        <f>IFERROR(VLOOKUP(A107,'PA2'!A:F,6,0),0)</f>
        <v>51</v>
      </c>
      <c r="M107" s="95">
        <f>IFERROR(VLOOKUP(A107,'PA3'!A:F,6,0),0)</f>
        <v>60</v>
      </c>
      <c r="N107" s="95">
        <f>IFERROR(VLOOKUP(A107,'PA4'!A:F,6,0),0)</f>
        <v>35</v>
      </c>
      <c r="O107" s="95">
        <f>IFERROR(VLOOKUP(A107,'PA6'!A:F,6,0),0)</f>
        <v>80</v>
      </c>
      <c r="P107" s="99"/>
    </row>
    <row r="108" spans="1:16">
      <c r="A108" s="99">
        <v>19120060</v>
      </c>
      <c r="B108" s="100" t="s">
        <v>435</v>
      </c>
      <c r="C108" s="99">
        <v>22</v>
      </c>
      <c r="D108" s="99">
        <v>22</v>
      </c>
      <c r="E108" s="99" t="s">
        <v>507</v>
      </c>
      <c r="F108" s="98">
        <f t="shared" si="0"/>
        <v>7</v>
      </c>
      <c r="G108" s="95">
        <f t="shared" si="11"/>
        <v>280</v>
      </c>
      <c r="H108" s="95">
        <f t="shared" si="2"/>
        <v>280</v>
      </c>
      <c r="I108" s="95">
        <v>25</v>
      </c>
      <c r="J108" s="95">
        <f>IFERROR(VLOOKUP(A108,PA0!A:F,6,0),0)</f>
        <v>25</v>
      </c>
      <c r="K108" s="95">
        <f>IFERROR(VLOOKUP(A108,'PA1'!A:F,6,0),0)</f>
        <v>29</v>
      </c>
      <c r="L108" s="95">
        <f>IFERROR(VLOOKUP(A108,'PA2'!A:F,6,0),0)</f>
        <v>51</v>
      </c>
      <c r="M108" s="95">
        <f>IFERROR(VLOOKUP(A108,'PA3'!A:F,6,0),0)</f>
        <v>60</v>
      </c>
      <c r="N108" s="95">
        <f>IFERROR(VLOOKUP(A108,'PA4'!A:F,6,0),0)</f>
        <v>35</v>
      </c>
      <c r="O108" s="95">
        <f>IFERROR(VLOOKUP(A108,'PA6'!A:F,6,0),0)</f>
        <v>80</v>
      </c>
      <c r="P108" s="99"/>
    </row>
    <row r="109" spans="1:16">
      <c r="A109" s="99">
        <v>19120064</v>
      </c>
      <c r="B109" s="108" t="s">
        <v>437</v>
      </c>
      <c r="C109" s="99">
        <v>22</v>
      </c>
      <c r="D109" s="99">
        <v>22</v>
      </c>
      <c r="E109" s="99" t="s">
        <v>507</v>
      </c>
      <c r="F109" s="98">
        <f t="shared" si="0"/>
        <v>0</v>
      </c>
      <c r="G109" s="95">
        <v>0</v>
      </c>
      <c r="H109" s="95">
        <f t="shared" si="2"/>
        <v>280</v>
      </c>
      <c r="I109" s="95">
        <v>0</v>
      </c>
      <c r="J109" s="95">
        <f>IFERROR(VLOOKUP(A109,PA0!A:F,6,0),0)</f>
        <v>25</v>
      </c>
      <c r="K109" s="95">
        <f>IFERROR(VLOOKUP(A109,'PA1'!A:F,6,0),0)</f>
        <v>29</v>
      </c>
      <c r="L109" s="95">
        <f>IFERROR(VLOOKUP(A109,'PA2'!A:F,6,0),0)</f>
        <v>51</v>
      </c>
      <c r="M109" s="95">
        <f>IFERROR(VLOOKUP(A109,'PA3'!A:F,6,0),0)</f>
        <v>60</v>
      </c>
      <c r="N109" s="95">
        <f>IFERROR(VLOOKUP(A109,'PA4'!A:F,6,0),0)</f>
        <v>35</v>
      </c>
      <c r="O109" s="95">
        <f>IFERROR(VLOOKUP(A109,'PA6'!A:F,6,0),0)</f>
        <v>80</v>
      </c>
      <c r="P109" s="99"/>
    </row>
    <row r="110" spans="1:16">
      <c r="A110" s="99">
        <v>19120167</v>
      </c>
      <c r="B110" s="100" t="s">
        <v>440</v>
      </c>
      <c r="C110" s="99">
        <v>22</v>
      </c>
      <c r="D110" s="99">
        <v>22</v>
      </c>
      <c r="E110" s="99" t="s">
        <v>507</v>
      </c>
      <c r="F110" s="98">
        <f t="shared" si="0"/>
        <v>7</v>
      </c>
      <c r="G110" s="95">
        <f t="shared" ref="G110:G114" si="12">H110</f>
        <v>280</v>
      </c>
      <c r="H110" s="95">
        <f t="shared" si="2"/>
        <v>280</v>
      </c>
      <c r="I110" s="95">
        <v>25</v>
      </c>
      <c r="J110" s="95">
        <f>IFERROR(VLOOKUP(A110,PA0!A:F,6,0),0)</f>
        <v>25</v>
      </c>
      <c r="K110" s="95">
        <f>IFERROR(VLOOKUP(A110,'PA1'!A:F,6,0),0)</f>
        <v>29</v>
      </c>
      <c r="L110" s="95">
        <f>IFERROR(VLOOKUP(A110,'PA2'!A:F,6,0),0)</f>
        <v>51</v>
      </c>
      <c r="M110" s="95">
        <f>IFERROR(VLOOKUP(A110,'PA3'!A:F,6,0),0)</f>
        <v>60</v>
      </c>
      <c r="N110" s="95">
        <f>IFERROR(VLOOKUP(A110,'PA4'!A:F,6,0),0)</f>
        <v>35</v>
      </c>
      <c r="O110" s="95">
        <f>IFERROR(VLOOKUP(A110,'PA6'!A:F,6,0),0)</f>
        <v>80</v>
      </c>
      <c r="P110" s="99"/>
    </row>
    <row r="111" spans="1:16">
      <c r="A111" s="95">
        <v>19120508</v>
      </c>
      <c r="B111" s="96" t="s">
        <v>443</v>
      </c>
      <c r="C111" s="95">
        <v>23</v>
      </c>
      <c r="D111" s="95" t="s">
        <v>442</v>
      </c>
      <c r="E111" s="95" t="s">
        <v>509</v>
      </c>
      <c r="F111" s="98">
        <f t="shared" si="0"/>
        <v>2.125</v>
      </c>
      <c r="G111" s="95">
        <f t="shared" si="12"/>
        <v>85</v>
      </c>
      <c r="H111" s="95">
        <f t="shared" si="2"/>
        <v>85</v>
      </c>
      <c r="I111" s="95"/>
      <c r="J111" s="95">
        <f>IFERROR(VLOOKUP(A111,PA0!A:F,6,0),0)</f>
        <v>21</v>
      </c>
      <c r="K111" s="95">
        <f>IFERROR(VLOOKUP(A111,'PA1'!A:F,6,0),0)</f>
        <v>28</v>
      </c>
      <c r="L111" s="95">
        <f>IFERROR(VLOOKUP(A111,'PA2'!A:F,6,0),0)</f>
        <v>36</v>
      </c>
      <c r="M111" s="95">
        <f>IFERROR(VLOOKUP(A111,'PA3'!A:F,6,0),0)</f>
        <v>0</v>
      </c>
      <c r="N111" s="95">
        <f>IFERROR(VLOOKUP(A111,'PA4'!A:F,6,0),0)</f>
        <v>0</v>
      </c>
      <c r="O111" s="95">
        <f>IFERROR(VLOOKUP(A111,'PA6'!A:F,6,0),0)</f>
        <v>0</v>
      </c>
      <c r="P111" s="95"/>
    </row>
    <row r="112" spans="1:16">
      <c r="A112" s="95">
        <v>19120366</v>
      </c>
      <c r="B112" s="96" t="s">
        <v>451</v>
      </c>
      <c r="C112" s="95">
        <v>23</v>
      </c>
      <c r="D112" s="95" t="s">
        <v>442</v>
      </c>
      <c r="E112" s="95" t="s">
        <v>509</v>
      </c>
      <c r="F112" s="98">
        <f t="shared" si="0"/>
        <v>2.125</v>
      </c>
      <c r="G112" s="95">
        <f t="shared" si="12"/>
        <v>85</v>
      </c>
      <c r="H112" s="95">
        <f t="shared" si="2"/>
        <v>85</v>
      </c>
      <c r="I112" s="95"/>
      <c r="J112" s="95">
        <f>IFERROR(VLOOKUP(A112,PA0!A:F,6,0),0)</f>
        <v>21</v>
      </c>
      <c r="K112" s="95">
        <f>IFERROR(VLOOKUP(A112,'PA1'!A:F,6,0),0)</f>
        <v>28</v>
      </c>
      <c r="L112" s="95">
        <f>IFERROR(VLOOKUP(A112,'PA2'!A:F,6,0),0)</f>
        <v>36</v>
      </c>
      <c r="M112" s="95">
        <f>IFERROR(VLOOKUP(A112,'PA3'!A:F,6,0),0)</f>
        <v>0</v>
      </c>
      <c r="N112" s="95">
        <f>IFERROR(VLOOKUP(A112,'PA4'!A:F,6,0),0)</f>
        <v>0</v>
      </c>
      <c r="O112" s="95">
        <f>IFERROR(VLOOKUP(A112,'PA6'!A:F,6,0),0)</f>
        <v>0</v>
      </c>
      <c r="P112" s="95"/>
    </row>
    <row r="113" spans="1:16">
      <c r="A113" s="95">
        <v>1612818</v>
      </c>
      <c r="B113" s="96" t="s">
        <v>453</v>
      </c>
      <c r="C113" s="95">
        <v>23</v>
      </c>
      <c r="D113" s="95" t="s">
        <v>442</v>
      </c>
      <c r="E113" s="95" t="s">
        <v>509</v>
      </c>
      <c r="F113" s="98">
        <f t="shared" si="0"/>
        <v>2.125</v>
      </c>
      <c r="G113" s="95">
        <f t="shared" si="12"/>
        <v>85</v>
      </c>
      <c r="H113" s="95">
        <f t="shared" si="2"/>
        <v>85</v>
      </c>
      <c r="I113" s="95"/>
      <c r="J113" s="95">
        <f>IFERROR(VLOOKUP(A113,PA0!A:F,6,0),0)</f>
        <v>21</v>
      </c>
      <c r="K113" s="95">
        <f>IFERROR(VLOOKUP(A113,'PA1'!A:F,6,0),0)</f>
        <v>28</v>
      </c>
      <c r="L113" s="95">
        <f>IFERROR(VLOOKUP(A113,'PA2'!A:F,6,0),0)</f>
        <v>36</v>
      </c>
      <c r="M113" s="95">
        <f>IFERROR(VLOOKUP(A113,'PA3'!A:F,6,0),0)</f>
        <v>0</v>
      </c>
      <c r="N113" s="95">
        <f>IFERROR(VLOOKUP(A113,'PA4'!A:F,6,0),0)</f>
        <v>0</v>
      </c>
      <c r="O113" s="95">
        <f>IFERROR(VLOOKUP(A113,'PA6'!A:F,6,0),0)</f>
        <v>0</v>
      </c>
      <c r="P113" s="95"/>
    </row>
    <row r="114" spans="1:16">
      <c r="A114" s="95">
        <v>19120486</v>
      </c>
      <c r="B114" s="96" t="s">
        <v>455</v>
      </c>
      <c r="C114" s="95">
        <v>23</v>
      </c>
      <c r="D114" s="95" t="s">
        <v>442</v>
      </c>
      <c r="E114" s="95" t="s">
        <v>509</v>
      </c>
      <c r="F114" s="98">
        <f t="shared" si="0"/>
        <v>2.125</v>
      </c>
      <c r="G114" s="95">
        <f t="shared" si="12"/>
        <v>85</v>
      </c>
      <c r="H114" s="95">
        <f t="shared" si="2"/>
        <v>85</v>
      </c>
      <c r="I114" s="95"/>
      <c r="J114" s="95">
        <f>IFERROR(VLOOKUP(A114,PA0!A:F,6,0),0)</f>
        <v>21</v>
      </c>
      <c r="K114" s="95">
        <f>IFERROR(VLOOKUP(A114,'PA1'!A:F,6,0),0)</f>
        <v>28</v>
      </c>
      <c r="L114" s="95">
        <f>IFERROR(VLOOKUP(A114,'PA2'!A:F,6,0),0)</f>
        <v>36</v>
      </c>
      <c r="M114" s="95">
        <f>IFERROR(VLOOKUP(A114,'PA3'!A:F,6,0),0)</f>
        <v>0</v>
      </c>
      <c r="N114" s="95">
        <f>IFERROR(VLOOKUP(A114,'PA4'!A:F,6,0),0)</f>
        <v>0</v>
      </c>
      <c r="O114" s="95">
        <f>IFERROR(VLOOKUP(A114,'PA6'!A:F,6,0),0)</f>
        <v>0</v>
      </c>
      <c r="P114" s="95"/>
    </row>
    <row r="115" spans="1:16">
      <c r="A115" s="99">
        <v>19120444</v>
      </c>
      <c r="B115" s="100" t="s">
        <v>459</v>
      </c>
      <c r="C115" s="99">
        <v>24</v>
      </c>
      <c r="D115" s="99" t="s">
        <v>458</v>
      </c>
      <c r="E115" s="99" t="s">
        <v>508</v>
      </c>
      <c r="F115" s="98">
        <f t="shared" si="0"/>
        <v>7.25</v>
      </c>
      <c r="G115" s="95">
        <v>290</v>
      </c>
      <c r="H115" s="95">
        <f t="shared" si="2"/>
        <v>344</v>
      </c>
      <c r="I115" s="95"/>
      <c r="J115" s="95">
        <f>IFERROR(VLOOKUP(A115,PA0!A:F,6,0),0)</f>
        <v>30</v>
      </c>
      <c r="K115" s="95">
        <f>IFERROR(VLOOKUP(A115,'PA1'!A:F,6,0),0)</f>
        <v>44</v>
      </c>
      <c r="L115" s="95">
        <f>IFERROR(VLOOKUP(A115,'PA2'!A:F,6,0),0)</f>
        <v>65</v>
      </c>
      <c r="M115" s="95">
        <f>IFERROR(VLOOKUP(A115,'PA3'!A:F,6,0),0)</f>
        <v>30</v>
      </c>
      <c r="N115" s="95">
        <f>IFERROR(VLOOKUP(A115,'PA4'!A:F,6,0),0)</f>
        <v>35</v>
      </c>
      <c r="O115" s="95">
        <f>IFERROR(VLOOKUP(A115,'PA6'!A:F,6,0),0)</f>
        <v>140</v>
      </c>
      <c r="P115" s="99"/>
    </row>
    <row r="116" spans="1:16">
      <c r="A116" s="99">
        <v>18120657</v>
      </c>
      <c r="B116" s="100" t="s">
        <v>466</v>
      </c>
      <c r="C116" s="99">
        <v>24</v>
      </c>
      <c r="D116" s="99" t="s">
        <v>458</v>
      </c>
      <c r="E116" s="99" t="s">
        <v>508</v>
      </c>
      <c r="F116" s="98">
        <f t="shared" si="0"/>
        <v>8.6</v>
      </c>
      <c r="G116" s="95">
        <f>H116</f>
        <v>344</v>
      </c>
      <c r="H116" s="95">
        <f t="shared" si="2"/>
        <v>344</v>
      </c>
      <c r="I116" s="95"/>
      <c r="J116" s="95">
        <f>IFERROR(VLOOKUP(A116,PA0!A:F,6,0),0)</f>
        <v>30</v>
      </c>
      <c r="K116" s="95">
        <f>IFERROR(VLOOKUP(A116,'PA1'!A:F,6,0),0)</f>
        <v>44</v>
      </c>
      <c r="L116" s="95">
        <f>IFERROR(VLOOKUP(A116,'PA2'!A:F,6,0),0)</f>
        <v>65</v>
      </c>
      <c r="M116" s="95">
        <f>IFERROR(VLOOKUP(A116,'PA3'!A:F,6,0),0)</f>
        <v>30</v>
      </c>
      <c r="N116" s="95">
        <f>IFERROR(VLOOKUP(A116,'PA4'!A:F,6,0),0)</f>
        <v>35</v>
      </c>
      <c r="O116" s="95">
        <f>IFERROR(VLOOKUP(A116,'PA6'!A:F,6,0),0)</f>
        <v>140</v>
      </c>
      <c r="P116" s="99"/>
    </row>
    <row r="117" spans="1:16">
      <c r="A117" s="99">
        <v>18120577</v>
      </c>
      <c r="B117" s="100" t="s">
        <v>470</v>
      </c>
      <c r="C117" s="99">
        <v>24</v>
      </c>
      <c r="D117" s="99" t="s">
        <v>458</v>
      </c>
      <c r="E117" s="99" t="s">
        <v>508</v>
      </c>
      <c r="F117" s="98">
        <f t="shared" si="0"/>
        <v>7.5</v>
      </c>
      <c r="G117" s="95">
        <v>300</v>
      </c>
      <c r="H117" s="95">
        <f t="shared" si="2"/>
        <v>344</v>
      </c>
      <c r="I117" s="95"/>
      <c r="J117" s="95">
        <f>IFERROR(VLOOKUP(A117,PA0!A:F,6,0),0)</f>
        <v>30</v>
      </c>
      <c r="K117" s="95">
        <f>IFERROR(VLOOKUP(A117,'PA1'!A:F,6,0),0)</f>
        <v>44</v>
      </c>
      <c r="L117" s="95">
        <f>IFERROR(VLOOKUP(A117,'PA2'!A:F,6,0),0)</f>
        <v>65</v>
      </c>
      <c r="M117" s="95">
        <f>IFERROR(VLOOKUP(A117,'PA3'!A:F,6,0),0)</f>
        <v>30</v>
      </c>
      <c r="N117" s="95">
        <f>IFERROR(VLOOKUP(A117,'PA4'!A:F,6,0),0)</f>
        <v>35</v>
      </c>
      <c r="O117" s="95">
        <f>IFERROR(VLOOKUP(A117,'PA6'!A:F,6,0),0)</f>
        <v>140</v>
      </c>
      <c r="P117" s="99"/>
    </row>
    <row r="118" spans="1:16">
      <c r="A118" s="99">
        <v>18120590</v>
      </c>
      <c r="B118" s="100" t="s">
        <v>473</v>
      </c>
      <c r="C118" s="99">
        <v>24</v>
      </c>
      <c r="D118" s="99" t="s">
        <v>458</v>
      </c>
      <c r="E118" s="99" t="s">
        <v>508</v>
      </c>
      <c r="F118" s="98">
        <f t="shared" si="0"/>
        <v>7.25</v>
      </c>
      <c r="G118" s="95">
        <v>290</v>
      </c>
      <c r="H118" s="95">
        <f t="shared" si="2"/>
        <v>344</v>
      </c>
      <c r="I118" s="95"/>
      <c r="J118" s="95">
        <f>IFERROR(VLOOKUP(A118,PA0!A:F,6,0),0)</f>
        <v>30</v>
      </c>
      <c r="K118" s="95">
        <f>IFERROR(VLOOKUP(A118,'PA1'!A:F,6,0),0)</f>
        <v>44</v>
      </c>
      <c r="L118" s="95">
        <f>IFERROR(VLOOKUP(A118,'PA2'!A:F,6,0),0)</f>
        <v>65</v>
      </c>
      <c r="M118" s="95">
        <f>IFERROR(VLOOKUP(A118,'PA3'!A:F,6,0),0)</f>
        <v>30</v>
      </c>
      <c r="N118" s="95">
        <f>IFERROR(VLOOKUP(A118,'PA4'!A:F,6,0),0)</f>
        <v>35</v>
      </c>
      <c r="O118" s="95">
        <f>IFERROR(VLOOKUP(A118,'PA6'!A:F,6,0),0)</f>
        <v>140</v>
      </c>
      <c r="P118" s="99"/>
    </row>
    <row r="119" spans="1:16">
      <c r="A119" s="99">
        <v>18120505</v>
      </c>
      <c r="B119" s="100" t="s">
        <v>476</v>
      </c>
      <c r="C119" s="99">
        <v>24</v>
      </c>
      <c r="D119" s="99" t="s">
        <v>458</v>
      </c>
      <c r="E119" s="99" t="s">
        <v>508</v>
      </c>
      <c r="F119" s="98">
        <f t="shared" si="0"/>
        <v>7.25</v>
      </c>
      <c r="G119" s="95">
        <v>290</v>
      </c>
      <c r="H119" s="95">
        <f t="shared" si="2"/>
        <v>344</v>
      </c>
      <c r="I119" s="95"/>
      <c r="J119" s="95">
        <f>IFERROR(VLOOKUP(A119,PA0!A:F,6,0),0)</f>
        <v>30</v>
      </c>
      <c r="K119" s="95">
        <f>IFERROR(VLOOKUP(A119,'PA1'!A:F,6,0),0)</f>
        <v>44</v>
      </c>
      <c r="L119" s="95">
        <f>IFERROR(VLOOKUP(A119,'PA2'!A:F,6,0),0)</f>
        <v>65</v>
      </c>
      <c r="M119" s="95">
        <f>IFERROR(VLOOKUP(A119,'PA3'!A:F,6,0),0)</f>
        <v>30</v>
      </c>
      <c r="N119" s="95">
        <f>IFERROR(VLOOKUP(A119,'PA4'!A:F,6,0),0)</f>
        <v>35</v>
      </c>
      <c r="O119" s="95">
        <f>IFERROR(VLOOKUP(A119,'PA6'!A:F,6,0),0)</f>
        <v>140</v>
      </c>
      <c r="P119" s="99"/>
    </row>
    <row r="120" spans="1:16">
      <c r="A120" s="109"/>
      <c r="B120" s="109"/>
      <c r="C120" s="109"/>
      <c r="D120" s="109"/>
      <c r="E120" s="109"/>
      <c r="F120" s="110"/>
      <c r="G120" s="109"/>
      <c r="H120" s="109"/>
      <c r="I120" s="109"/>
      <c r="J120" s="109"/>
      <c r="K120" s="109"/>
      <c r="L120" s="109"/>
      <c r="M120" s="109"/>
      <c r="N120" s="109"/>
      <c r="O120" s="109"/>
      <c r="P120" s="109"/>
    </row>
    <row r="121" spans="1:16">
      <c r="A121" s="109"/>
      <c r="B121" s="109"/>
      <c r="C121" s="109"/>
      <c r="D121" s="109"/>
      <c r="E121" s="109"/>
      <c r="F121" s="110"/>
      <c r="G121" s="109"/>
      <c r="H121" s="109"/>
      <c r="I121" s="109"/>
      <c r="J121" s="109"/>
      <c r="K121" s="109"/>
      <c r="L121" s="109"/>
      <c r="M121" s="109"/>
      <c r="N121" s="109"/>
      <c r="O121" s="109"/>
      <c r="P121" s="109"/>
    </row>
    <row r="122" spans="1:16">
      <c r="A122" s="109"/>
      <c r="B122" s="109"/>
      <c r="C122" s="109"/>
      <c r="D122" s="109"/>
      <c r="E122" s="109"/>
      <c r="F122" s="110"/>
      <c r="G122" s="109"/>
      <c r="H122" s="109"/>
      <c r="I122" s="109"/>
      <c r="J122" s="109"/>
      <c r="K122" s="109"/>
      <c r="L122" s="109"/>
      <c r="M122" s="109"/>
      <c r="N122" s="109"/>
      <c r="O122" s="109"/>
      <c r="P122" s="109"/>
    </row>
    <row r="123" spans="1:16">
      <c r="A123" s="109"/>
      <c r="B123" s="109"/>
      <c r="C123" s="109"/>
      <c r="D123" s="109"/>
      <c r="E123" s="109"/>
      <c r="F123" s="110"/>
      <c r="G123" s="109"/>
      <c r="H123" s="109"/>
      <c r="I123" s="109"/>
      <c r="J123" s="109"/>
      <c r="K123" s="109"/>
      <c r="L123" s="109"/>
      <c r="M123" s="109"/>
      <c r="N123" s="109"/>
      <c r="O123" s="109"/>
      <c r="P123" s="109"/>
    </row>
    <row r="124" spans="1:16">
      <c r="A124" s="109"/>
      <c r="B124" s="109"/>
      <c r="C124" s="109"/>
      <c r="D124" s="109"/>
      <c r="E124" s="109"/>
      <c r="F124" s="110"/>
      <c r="G124" s="109"/>
      <c r="H124" s="109"/>
      <c r="I124" s="109"/>
      <c r="J124" s="109"/>
      <c r="K124" s="109"/>
      <c r="L124" s="109"/>
      <c r="M124" s="109"/>
      <c r="N124" s="109"/>
      <c r="O124" s="109"/>
      <c r="P124" s="109"/>
    </row>
    <row r="125" spans="1:16">
      <c r="A125" s="109"/>
      <c r="B125" s="109"/>
      <c r="C125" s="109"/>
      <c r="D125" s="109"/>
      <c r="E125" s="109"/>
      <c r="F125" s="110"/>
      <c r="G125" s="109"/>
      <c r="H125" s="109"/>
      <c r="I125" s="109"/>
      <c r="J125" s="109"/>
      <c r="K125" s="109"/>
      <c r="L125" s="109"/>
      <c r="M125" s="109"/>
      <c r="N125" s="109"/>
      <c r="O125" s="109"/>
      <c r="P125" s="109"/>
    </row>
    <row r="126" spans="1:16">
      <c r="A126" s="109"/>
      <c r="B126" s="109"/>
      <c r="C126" s="109"/>
      <c r="D126" s="109"/>
      <c r="E126" s="109"/>
      <c r="F126" s="110"/>
      <c r="G126" s="109"/>
      <c r="H126" s="109"/>
      <c r="I126" s="109"/>
      <c r="J126" s="109"/>
      <c r="K126" s="109"/>
      <c r="L126" s="109"/>
      <c r="M126" s="109"/>
      <c r="N126" s="109"/>
      <c r="O126" s="109"/>
      <c r="P126" s="109"/>
    </row>
    <row r="127" spans="1:16">
      <c r="A127" s="109"/>
      <c r="B127" s="109"/>
      <c r="C127" s="109"/>
      <c r="D127" s="109"/>
      <c r="E127" s="109"/>
      <c r="F127" s="110"/>
      <c r="G127" s="109"/>
      <c r="H127" s="109"/>
      <c r="I127" s="109"/>
      <c r="J127" s="109"/>
      <c r="K127" s="109"/>
      <c r="L127" s="109"/>
      <c r="M127" s="109"/>
      <c r="N127" s="109"/>
      <c r="O127" s="109"/>
      <c r="P127" s="109"/>
    </row>
    <row r="128" spans="1:16">
      <c r="A128" s="109"/>
      <c r="B128" s="109"/>
      <c r="C128" s="109"/>
      <c r="D128" s="109"/>
      <c r="E128" s="109"/>
      <c r="F128" s="110"/>
      <c r="G128" s="109"/>
      <c r="H128" s="109"/>
      <c r="I128" s="109"/>
      <c r="J128" s="109"/>
      <c r="K128" s="109"/>
      <c r="L128" s="109"/>
      <c r="M128" s="109"/>
      <c r="N128" s="109"/>
      <c r="O128" s="109"/>
      <c r="P128" s="109"/>
    </row>
    <row r="129" spans="1:16">
      <c r="A129" s="109"/>
      <c r="B129" s="109"/>
      <c r="C129" s="109"/>
      <c r="D129" s="109"/>
      <c r="E129" s="109"/>
      <c r="F129" s="110"/>
      <c r="G129" s="109"/>
      <c r="H129" s="109"/>
      <c r="I129" s="109"/>
      <c r="J129" s="109"/>
      <c r="K129" s="109"/>
      <c r="L129" s="109"/>
      <c r="M129" s="109"/>
      <c r="N129" s="109"/>
      <c r="O129" s="109"/>
      <c r="P129" s="109"/>
    </row>
    <row r="130" spans="1:16">
      <c r="A130" s="109"/>
      <c r="B130" s="109"/>
      <c r="C130" s="109"/>
      <c r="D130" s="109"/>
      <c r="E130" s="109"/>
      <c r="F130" s="110"/>
      <c r="G130" s="109"/>
      <c r="H130" s="109"/>
      <c r="I130" s="109"/>
      <c r="J130" s="109"/>
      <c r="K130" s="109"/>
      <c r="L130" s="109"/>
      <c r="M130" s="109"/>
      <c r="N130" s="109"/>
      <c r="O130" s="109"/>
      <c r="P130" s="109"/>
    </row>
    <row r="131" spans="1:16">
      <c r="A131" s="109"/>
      <c r="B131" s="109"/>
      <c r="C131" s="109"/>
      <c r="D131" s="109"/>
      <c r="E131" s="109"/>
      <c r="F131" s="110"/>
      <c r="G131" s="109"/>
      <c r="H131" s="109"/>
      <c r="I131" s="109"/>
      <c r="J131" s="109"/>
      <c r="K131" s="109"/>
      <c r="L131" s="109"/>
      <c r="M131" s="109"/>
      <c r="N131" s="109"/>
      <c r="O131" s="109"/>
      <c r="P131" s="109"/>
    </row>
    <row r="132" spans="1:16">
      <c r="A132" s="109"/>
      <c r="B132" s="109"/>
      <c r="C132" s="109"/>
      <c r="D132" s="109"/>
      <c r="E132" s="109"/>
      <c r="F132" s="110"/>
      <c r="G132" s="109"/>
      <c r="H132" s="109"/>
      <c r="I132" s="109"/>
      <c r="J132" s="109"/>
      <c r="K132" s="109"/>
      <c r="L132" s="109"/>
      <c r="M132" s="109"/>
      <c r="N132" s="109"/>
      <c r="O132" s="109"/>
      <c r="P132" s="109"/>
    </row>
    <row r="133" spans="1:16">
      <c r="A133" s="109"/>
      <c r="B133" s="109"/>
      <c r="C133" s="109"/>
      <c r="D133" s="109"/>
      <c r="E133" s="109"/>
      <c r="F133" s="110"/>
      <c r="G133" s="109"/>
      <c r="H133" s="109"/>
      <c r="I133" s="109"/>
      <c r="J133" s="109"/>
      <c r="K133" s="109"/>
      <c r="L133" s="109"/>
      <c r="M133" s="109"/>
      <c r="N133" s="109"/>
      <c r="O133" s="109"/>
      <c r="P133" s="109"/>
    </row>
    <row r="134" spans="1:16">
      <c r="A134" s="109"/>
      <c r="B134" s="109"/>
      <c r="C134" s="109"/>
      <c r="D134" s="109"/>
      <c r="E134" s="109"/>
      <c r="F134" s="110"/>
      <c r="G134" s="109"/>
      <c r="H134" s="109"/>
      <c r="I134" s="109"/>
      <c r="J134" s="109"/>
      <c r="K134" s="109"/>
      <c r="L134" s="109"/>
      <c r="M134" s="109"/>
      <c r="N134" s="109"/>
      <c r="O134" s="109"/>
      <c r="P134" s="109"/>
    </row>
    <row r="135" spans="1:16">
      <c r="A135" s="109"/>
      <c r="B135" s="109"/>
      <c r="C135" s="109"/>
      <c r="D135" s="109"/>
      <c r="E135" s="109"/>
      <c r="F135" s="110"/>
      <c r="G135" s="109"/>
      <c r="H135" s="109"/>
      <c r="I135" s="109"/>
      <c r="J135" s="109"/>
      <c r="K135" s="109"/>
      <c r="L135" s="109"/>
      <c r="M135" s="109"/>
      <c r="N135" s="109"/>
      <c r="O135" s="109"/>
      <c r="P135" s="109"/>
    </row>
    <row r="136" spans="1:16">
      <c r="A136" s="109"/>
      <c r="B136" s="109"/>
      <c r="C136" s="109"/>
      <c r="D136" s="109"/>
      <c r="E136" s="109"/>
      <c r="F136" s="110"/>
      <c r="G136" s="109"/>
      <c r="H136" s="109"/>
      <c r="I136" s="109"/>
      <c r="J136" s="109"/>
      <c r="K136" s="109"/>
      <c r="L136" s="109"/>
      <c r="M136" s="109"/>
      <c r="N136" s="109"/>
      <c r="O136" s="109"/>
      <c r="P136" s="109"/>
    </row>
    <row r="137" spans="1:16">
      <c r="A137" s="109"/>
      <c r="B137" s="109"/>
      <c r="C137" s="109"/>
      <c r="D137" s="109"/>
      <c r="E137" s="109"/>
      <c r="F137" s="110"/>
      <c r="G137" s="109"/>
      <c r="H137" s="109"/>
      <c r="I137" s="109"/>
      <c r="J137" s="109"/>
      <c r="K137" s="109"/>
      <c r="L137" s="109"/>
      <c r="M137" s="109"/>
      <c r="N137" s="109"/>
      <c r="O137" s="109"/>
      <c r="P137" s="109"/>
    </row>
    <row r="138" spans="1:16">
      <c r="A138" s="109"/>
      <c r="B138" s="109"/>
      <c r="C138" s="109"/>
      <c r="D138" s="109"/>
      <c r="E138" s="109"/>
      <c r="F138" s="110"/>
      <c r="G138" s="109"/>
      <c r="H138" s="109"/>
      <c r="I138" s="109"/>
      <c r="J138" s="109"/>
      <c r="K138" s="109"/>
      <c r="L138" s="109"/>
      <c r="M138" s="109"/>
      <c r="N138" s="109"/>
      <c r="O138" s="109"/>
      <c r="P138" s="109"/>
    </row>
    <row r="139" spans="1:16">
      <c r="A139" s="109"/>
      <c r="B139" s="109"/>
      <c r="C139" s="109"/>
      <c r="D139" s="109"/>
      <c r="E139" s="109"/>
      <c r="F139" s="110"/>
      <c r="G139" s="109"/>
      <c r="H139" s="109"/>
      <c r="I139" s="109"/>
      <c r="J139" s="109"/>
      <c r="K139" s="109"/>
      <c r="L139" s="109"/>
      <c r="M139" s="109"/>
      <c r="N139" s="109"/>
      <c r="O139" s="109"/>
      <c r="P139" s="109"/>
    </row>
    <row r="140" spans="1:16">
      <c r="A140" s="109"/>
      <c r="B140" s="109"/>
      <c r="C140" s="109"/>
      <c r="D140" s="109"/>
      <c r="E140" s="109"/>
      <c r="F140" s="110"/>
      <c r="G140" s="109"/>
      <c r="H140" s="109"/>
      <c r="I140" s="109"/>
      <c r="J140" s="109"/>
      <c r="K140" s="109"/>
      <c r="L140" s="109"/>
      <c r="M140" s="109"/>
      <c r="N140" s="109"/>
      <c r="O140" s="109"/>
      <c r="P140" s="109"/>
    </row>
    <row r="141" spans="1:16">
      <c r="A141" s="109"/>
      <c r="B141" s="109"/>
      <c r="C141" s="109"/>
      <c r="D141" s="109"/>
      <c r="E141" s="109"/>
      <c r="F141" s="110"/>
      <c r="G141" s="109"/>
      <c r="H141" s="109"/>
      <c r="I141" s="109"/>
      <c r="J141" s="109"/>
      <c r="K141" s="109"/>
      <c r="L141" s="109"/>
      <c r="M141" s="109"/>
      <c r="N141" s="109"/>
      <c r="O141" s="109"/>
      <c r="P141" s="109"/>
    </row>
    <row r="142" spans="1:16">
      <c r="A142" s="109"/>
      <c r="B142" s="109"/>
      <c r="C142" s="109"/>
      <c r="D142" s="109"/>
      <c r="E142" s="109"/>
      <c r="F142" s="110"/>
      <c r="G142" s="109"/>
      <c r="H142" s="109"/>
      <c r="I142" s="109"/>
      <c r="J142" s="109"/>
      <c r="K142" s="109"/>
      <c r="L142" s="109"/>
      <c r="M142" s="109"/>
      <c r="N142" s="109"/>
      <c r="O142" s="109"/>
      <c r="P142" s="109"/>
    </row>
    <row r="143" spans="1:16">
      <c r="A143" s="109"/>
      <c r="B143" s="109"/>
      <c r="C143" s="109"/>
      <c r="D143" s="109"/>
      <c r="E143" s="109"/>
      <c r="F143" s="110"/>
      <c r="G143" s="109"/>
      <c r="H143" s="109"/>
      <c r="I143" s="109"/>
      <c r="J143" s="109"/>
      <c r="K143" s="109"/>
      <c r="L143" s="109"/>
      <c r="M143" s="109"/>
      <c r="N143" s="109"/>
      <c r="O143" s="109"/>
      <c r="P143" s="109"/>
    </row>
    <row r="144" spans="1:16">
      <c r="A144" s="109"/>
      <c r="B144" s="109"/>
      <c r="C144" s="109"/>
      <c r="D144" s="109"/>
      <c r="E144" s="109"/>
      <c r="F144" s="110"/>
      <c r="G144" s="109"/>
      <c r="H144" s="109"/>
      <c r="I144" s="109"/>
      <c r="J144" s="109"/>
      <c r="K144" s="109"/>
      <c r="L144" s="109"/>
      <c r="M144" s="109"/>
      <c r="N144" s="109"/>
      <c r="O144" s="109"/>
      <c r="P144" s="109"/>
    </row>
    <row r="145" spans="1:16">
      <c r="A145" s="109"/>
      <c r="B145" s="109"/>
      <c r="C145" s="109"/>
      <c r="D145" s="109"/>
      <c r="E145" s="109"/>
      <c r="F145" s="110"/>
      <c r="G145" s="109"/>
      <c r="H145" s="109"/>
      <c r="I145" s="109"/>
      <c r="J145" s="109"/>
      <c r="K145" s="109"/>
      <c r="L145" s="109"/>
      <c r="M145" s="109"/>
      <c r="N145" s="109"/>
      <c r="O145" s="109"/>
      <c r="P145" s="109"/>
    </row>
    <row r="146" spans="1:16">
      <c r="A146" s="109"/>
      <c r="B146" s="109"/>
      <c r="C146" s="109"/>
      <c r="D146" s="109"/>
      <c r="E146" s="109"/>
      <c r="F146" s="110"/>
      <c r="G146" s="109"/>
      <c r="H146" s="109"/>
      <c r="I146" s="109"/>
      <c r="J146" s="109"/>
      <c r="K146" s="109"/>
      <c r="L146" s="109"/>
      <c r="M146" s="109"/>
      <c r="N146" s="109"/>
      <c r="O146" s="109"/>
      <c r="P146" s="109"/>
    </row>
    <row r="147" spans="1:16">
      <c r="A147" s="109"/>
      <c r="B147" s="109"/>
      <c r="C147" s="109"/>
      <c r="D147" s="109"/>
      <c r="E147" s="109"/>
      <c r="F147" s="110"/>
      <c r="G147" s="109"/>
      <c r="H147" s="109"/>
      <c r="I147" s="109"/>
      <c r="J147" s="109"/>
      <c r="K147" s="109"/>
      <c r="L147" s="109"/>
      <c r="M147" s="109"/>
      <c r="N147" s="109"/>
      <c r="O147" s="109"/>
      <c r="P147" s="109"/>
    </row>
    <row r="148" spans="1:16">
      <c r="A148" s="109"/>
      <c r="B148" s="109"/>
      <c r="C148" s="109"/>
      <c r="D148" s="109"/>
      <c r="E148" s="109"/>
      <c r="F148" s="110"/>
      <c r="G148" s="109"/>
      <c r="H148" s="109"/>
      <c r="I148" s="109"/>
      <c r="J148" s="109"/>
      <c r="K148" s="109"/>
      <c r="L148" s="109"/>
      <c r="M148" s="109"/>
      <c r="N148" s="109"/>
      <c r="O148" s="109"/>
      <c r="P148" s="109"/>
    </row>
    <row r="149" spans="1:16">
      <c r="A149" s="109"/>
      <c r="B149" s="109"/>
      <c r="C149" s="109"/>
      <c r="D149" s="109"/>
      <c r="E149" s="109"/>
      <c r="F149" s="110"/>
      <c r="G149" s="109"/>
      <c r="H149" s="109"/>
      <c r="I149" s="109"/>
      <c r="J149" s="109"/>
      <c r="K149" s="109"/>
      <c r="L149" s="109"/>
      <c r="M149" s="109"/>
      <c r="N149" s="109"/>
      <c r="O149" s="109"/>
      <c r="P149" s="109"/>
    </row>
    <row r="150" spans="1:16">
      <c r="A150" s="109"/>
      <c r="B150" s="109"/>
      <c r="C150" s="109"/>
      <c r="D150" s="109"/>
      <c r="E150" s="109"/>
      <c r="F150" s="110"/>
      <c r="G150" s="109"/>
      <c r="H150" s="109"/>
      <c r="I150" s="109"/>
      <c r="J150" s="109"/>
      <c r="K150" s="109"/>
      <c r="L150" s="109"/>
      <c r="M150" s="109"/>
      <c r="N150" s="109"/>
      <c r="O150" s="109"/>
      <c r="P150" s="109"/>
    </row>
    <row r="151" spans="1:16">
      <c r="A151" s="109"/>
      <c r="B151" s="109"/>
      <c r="C151" s="109"/>
      <c r="D151" s="109"/>
      <c r="E151" s="109"/>
      <c r="F151" s="110"/>
      <c r="G151" s="109"/>
      <c r="H151" s="109"/>
      <c r="I151" s="109"/>
      <c r="J151" s="109"/>
      <c r="K151" s="109"/>
      <c r="L151" s="109"/>
      <c r="M151" s="109"/>
      <c r="N151" s="109"/>
      <c r="O151" s="109"/>
      <c r="P151" s="109"/>
    </row>
    <row r="152" spans="1:16">
      <c r="A152" s="109"/>
      <c r="B152" s="109"/>
      <c r="C152" s="109"/>
      <c r="D152" s="109"/>
      <c r="E152" s="109"/>
      <c r="F152" s="110"/>
      <c r="G152" s="109"/>
      <c r="H152" s="109"/>
      <c r="I152" s="109"/>
      <c r="J152" s="109"/>
      <c r="K152" s="109"/>
      <c r="L152" s="109"/>
      <c r="M152" s="109"/>
      <c r="N152" s="109"/>
      <c r="O152" s="109"/>
      <c r="P152" s="109"/>
    </row>
    <row r="153" spans="1:16">
      <c r="A153" s="109"/>
      <c r="B153" s="109"/>
      <c r="C153" s="109"/>
      <c r="D153" s="109"/>
      <c r="E153" s="109"/>
      <c r="F153" s="110"/>
      <c r="G153" s="109"/>
      <c r="H153" s="109"/>
      <c r="I153" s="109"/>
      <c r="J153" s="109"/>
      <c r="K153" s="109"/>
      <c r="L153" s="109"/>
      <c r="M153" s="109"/>
      <c r="N153" s="109"/>
      <c r="O153" s="109"/>
      <c r="P153" s="109"/>
    </row>
    <row r="154" spans="1:16">
      <c r="A154" s="109"/>
      <c r="B154" s="109"/>
      <c r="C154" s="109"/>
      <c r="D154" s="109"/>
      <c r="E154" s="109"/>
      <c r="F154" s="110"/>
      <c r="G154" s="109"/>
      <c r="H154" s="109"/>
      <c r="I154" s="109"/>
      <c r="J154" s="109"/>
      <c r="K154" s="109"/>
      <c r="L154" s="109"/>
      <c r="M154" s="109"/>
      <c r="N154" s="109"/>
      <c r="O154" s="109"/>
      <c r="P154" s="109"/>
    </row>
    <row r="155" spans="1:16">
      <c r="A155" s="109"/>
      <c r="B155" s="109"/>
      <c r="C155" s="109"/>
      <c r="D155" s="109"/>
      <c r="E155" s="109"/>
      <c r="F155" s="110"/>
      <c r="G155" s="109"/>
      <c r="H155" s="109"/>
      <c r="I155" s="109"/>
      <c r="J155" s="109"/>
      <c r="K155" s="109"/>
      <c r="L155" s="109"/>
      <c r="M155" s="109"/>
      <c r="N155" s="109"/>
      <c r="O155" s="109"/>
      <c r="P155" s="109"/>
    </row>
    <row r="156" spans="1:16">
      <c r="A156" s="109"/>
      <c r="B156" s="109"/>
      <c r="C156" s="109"/>
      <c r="D156" s="109"/>
      <c r="E156" s="109"/>
      <c r="F156" s="110"/>
      <c r="G156" s="109"/>
      <c r="H156" s="109"/>
      <c r="I156" s="109"/>
      <c r="J156" s="109"/>
      <c r="K156" s="109"/>
      <c r="L156" s="109"/>
      <c r="M156" s="109"/>
      <c r="N156" s="109"/>
      <c r="O156" s="109"/>
      <c r="P156" s="109"/>
    </row>
    <row r="157" spans="1:16">
      <c r="A157" s="109"/>
      <c r="B157" s="109"/>
      <c r="C157" s="109"/>
      <c r="D157" s="109"/>
      <c r="E157" s="109"/>
      <c r="F157" s="110"/>
      <c r="G157" s="109"/>
      <c r="H157" s="109"/>
      <c r="I157" s="109"/>
      <c r="J157" s="109"/>
      <c r="K157" s="109"/>
      <c r="L157" s="109"/>
      <c r="M157" s="109"/>
      <c r="N157" s="109"/>
      <c r="O157" s="109"/>
      <c r="P157" s="109"/>
    </row>
    <row r="158" spans="1:16">
      <c r="A158" s="109"/>
      <c r="B158" s="109"/>
      <c r="C158" s="109"/>
      <c r="D158" s="109"/>
      <c r="E158" s="109"/>
      <c r="F158" s="110"/>
      <c r="G158" s="109"/>
      <c r="H158" s="109"/>
      <c r="I158" s="109"/>
      <c r="J158" s="109"/>
      <c r="K158" s="109"/>
      <c r="L158" s="109"/>
      <c r="M158" s="109"/>
      <c r="N158" s="109"/>
      <c r="O158" s="109"/>
      <c r="P158" s="109"/>
    </row>
    <row r="159" spans="1:16">
      <c r="A159" s="109"/>
      <c r="B159" s="109"/>
      <c r="C159" s="109"/>
      <c r="D159" s="109"/>
      <c r="E159" s="109"/>
      <c r="F159" s="110"/>
      <c r="G159" s="109"/>
      <c r="H159" s="109"/>
      <c r="I159" s="109"/>
      <c r="J159" s="109"/>
      <c r="K159" s="109"/>
      <c r="L159" s="109"/>
      <c r="M159" s="109"/>
      <c r="N159" s="109"/>
      <c r="O159" s="109"/>
      <c r="P159" s="109"/>
    </row>
    <row r="160" spans="1:16">
      <c r="A160" s="109"/>
      <c r="B160" s="109"/>
      <c r="C160" s="109"/>
      <c r="D160" s="109"/>
      <c r="E160" s="109"/>
      <c r="F160" s="110"/>
      <c r="G160" s="109"/>
      <c r="H160" s="109"/>
      <c r="I160" s="109"/>
      <c r="J160" s="109"/>
      <c r="K160" s="109"/>
      <c r="L160" s="109"/>
      <c r="M160" s="109"/>
      <c r="N160" s="109"/>
      <c r="O160" s="109"/>
      <c r="P160" s="109"/>
    </row>
    <row r="161" spans="1:16">
      <c r="A161" s="109"/>
      <c r="B161" s="109"/>
      <c r="C161" s="109"/>
      <c r="D161" s="109"/>
      <c r="E161" s="109"/>
      <c r="F161" s="110"/>
      <c r="G161" s="109"/>
      <c r="H161" s="109"/>
      <c r="I161" s="109"/>
      <c r="J161" s="109"/>
      <c r="K161" s="109"/>
      <c r="L161" s="109"/>
      <c r="M161" s="109"/>
      <c r="N161" s="109"/>
      <c r="O161" s="109"/>
      <c r="P161" s="109"/>
    </row>
    <row r="162" spans="1:16">
      <c r="A162" s="109"/>
      <c r="B162" s="109"/>
      <c r="C162" s="109"/>
      <c r="D162" s="109"/>
      <c r="E162" s="109"/>
      <c r="F162" s="110"/>
      <c r="G162" s="109"/>
      <c r="H162" s="109"/>
      <c r="I162" s="109"/>
      <c r="J162" s="109"/>
      <c r="K162" s="109"/>
      <c r="L162" s="109"/>
      <c r="M162" s="109"/>
      <c r="N162" s="109"/>
      <c r="O162" s="109"/>
      <c r="P162" s="109"/>
    </row>
    <row r="163" spans="1:16">
      <c r="A163" s="109"/>
      <c r="B163" s="109"/>
      <c r="C163" s="109"/>
      <c r="D163" s="109"/>
      <c r="E163" s="109"/>
      <c r="F163" s="110"/>
      <c r="G163" s="109"/>
      <c r="H163" s="109"/>
      <c r="I163" s="109"/>
      <c r="J163" s="109"/>
      <c r="K163" s="109"/>
      <c r="L163" s="109"/>
      <c r="M163" s="109"/>
      <c r="N163" s="109"/>
      <c r="O163" s="109"/>
      <c r="P163" s="109"/>
    </row>
    <row r="164" spans="1:16">
      <c r="A164" s="109"/>
      <c r="B164" s="109"/>
      <c r="C164" s="109"/>
      <c r="D164" s="109"/>
      <c r="E164" s="109"/>
      <c r="F164" s="110"/>
      <c r="G164" s="109"/>
      <c r="H164" s="109"/>
      <c r="I164" s="109"/>
      <c r="J164" s="109"/>
      <c r="K164" s="109"/>
      <c r="L164" s="109"/>
      <c r="M164" s="109"/>
      <c r="N164" s="109"/>
      <c r="O164" s="109"/>
      <c r="P164" s="109"/>
    </row>
    <row r="165" spans="1:16">
      <c r="A165" s="109"/>
      <c r="B165" s="109"/>
      <c r="C165" s="109"/>
      <c r="D165" s="109"/>
      <c r="E165" s="109"/>
      <c r="F165" s="110"/>
      <c r="G165" s="109"/>
      <c r="H165" s="109"/>
      <c r="I165" s="109"/>
      <c r="J165" s="109"/>
      <c r="K165" s="109"/>
      <c r="L165" s="109"/>
      <c r="M165" s="109"/>
      <c r="N165" s="109"/>
      <c r="O165" s="109"/>
      <c r="P165" s="109"/>
    </row>
    <row r="166" spans="1:16">
      <c r="A166" s="109"/>
      <c r="B166" s="109"/>
      <c r="C166" s="109"/>
      <c r="D166" s="109"/>
      <c r="E166" s="109"/>
      <c r="F166" s="110"/>
      <c r="G166" s="109"/>
      <c r="H166" s="109"/>
      <c r="I166" s="109"/>
      <c r="J166" s="109"/>
      <c r="K166" s="109"/>
      <c r="L166" s="109"/>
      <c r="M166" s="109"/>
      <c r="N166" s="109"/>
      <c r="O166" s="109"/>
      <c r="P166" s="109"/>
    </row>
    <row r="167" spans="1:16">
      <c r="A167" s="109"/>
      <c r="B167" s="109"/>
      <c r="C167" s="109"/>
      <c r="D167" s="109"/>
      <c r="E167" s="109"/>
      <c r="F167" s="110"/>
      <c r="G167" s="109"/>
      <c r="H167" s="109"/>
      <c r="I167" s="109"/>
      <c r="J167" s="109"/>
      <c r="K167" s="109"/>
      <c r="L167" s="109"/>
      <c r="M167" s="109"/>
      <c r="N167" s="109"/>
      <c r="O167" s="109"/>
      <c r="P167" s="109"/>
    </row>
    <row r="168" spans="1:16">
      <c r="A168" s="109"/>
      <c r="B168" s="109"/>
      <c r="C168" s="109"/>
      <c r="D168" s="109"/>
      <c r="E168" s="109"/>
      <c r="F168" s="110"/>
      <c r="G168" s="109"/>
      <c r="H168" s="109"/>
      <c r="I168" s="109"/>
      <c r="J168" s="109"/>
      <c r="K168" s="109"/>
      <c r="L168" s="109"/>
      <c r="M168" s="109"/>
      <c r="N168" s="109"/>
      <c r="O168" s="109"/>
      <c r="P168" s="109"/>
    </row>
    <row r="169" spans="1:16">
      <c r="A169" s="109"/>
      <c r="B169" s="109"/>
      <c r="C169" s="109"/>
      <c r="D169" s="109"/>
      <c r="E169" s="109"/>
      <c r="F169" s="110"/>
      <c r="G169" s="109"/>
      <c r="H169" s="109"/>
      <c r="I169" s="109"/>
      <c r="J169" s="109"/>
      <c r="K169" s="109"/>
      <c r="L169" s="109"/>
      <c r="M169" s="109"/>
      <c r="N169" s="109"/>
      <c r="O169" s="109"/>
      <c r="P169" s="109"/>
    </row>
    <row r="170" spans="1:16">
      <c r="A170" s="109"/>
      <c r="B170" s="109"/>
      <c r="C170" s="109"/>
      <c r="D170" s="109"/>
      <c r="E170" s="109"/>
      <c r="F170" s="110"/>
      <c r="G170" s="109"/>
      <c r="H170" s="109"/>
      <c r="I170" s="109"/>
      <c r="J170" s="109"/>
      <c r="K170" s="109"/>
      <c r="L170" s="109"/>
      <c r="M170" s="109"/>
      <c r="N170" s="109"/>
      <c r="O170" s="109"/>
      <c r="P170" s="109"/>
    </row>
    <row r="171" spans="1:16">
      <c r="A171" s="109"/>
      <c r="B171" s="109"/>
      <c r="C171" s="109"/>
      <c r="D171" s="109"/>
      <c r="E171" s="109"/>
      <c r="F171" s="110"/>
      <c r="G171" s="109"/>
      <c r="H171" s="109"/>
      <c r="I171" s="109"/>
      <c r="J171" s="109"/>
      <c r="K171" s="109"/>
      <c r="L171" s="109"/>
      <c r="M171" s="109"/>
      <c r="N171" s="109"/>
      <c r="O171" s="109"/>
      <c r="P171" s="109"/>
    </row>
    <row r="172" spans="1:16">
      <c r="A172" s="109"/>
      <c r="B172" s="109"/>
      <c r="C172" s="109"/>
      <c r="D172" s="109"/>
      <c r="E172" s="109"/>
      <c r="F172" s="110"/>
      <c r="G172" s="109"/>
      <c r="H172" s="109"/>
      <c r="I172" s="109"/>
      <c r="J172" s="109"/>
      <c r="K172" s="109"/>
      <c r="L172" s="109"/>
      <c r="M172" s="109"/>
      <c r="N172" s="109"/>
      <c r="O172" s="109"/>
      <c r="P172" s="109"/>
    </row>
    <row r="173" spans="1:16">
      <c r="A173" s="109"/>
      <c r="B173" s="109"/>
      <c r="C173" s="109"/>
      <c r="D173" s="109"/>
      <c r="E173" s="109"/>
      <c r="F173" s="110"/>
      <c r="G173" s="109"/>
      <c r="H173" s="109"/>
      <c r="I173" s="109"/>
      <c r="J173" s="109"/>
      <c r="K173" s="109"/>
      <c r="L173" s="109"/>
      <c r="M173" s="109"/>
      <c r="N173" s="109"/>
      <c r="O173" s="109"/>
      <c r="P173" s="109"/>
    </row>
    <row r="174" spans="1:16">
      <c r="A174" s="109"/>
      <c r="B174" s="109"/>
      <c r="C174" s="109"/>
      <c r="D174" s="109"/>
      <c r="E174" s="109"/>
      <c r="F174" s="110"/>
      <c r="G174" s="109"/>
      <c r="H174" s="109"/>
      <c r="I174" s="109"/>
      <c r="J174" s="109"/>
      <c r="K174" s="109"/>
      <c r="L174" s="109"/>
      <c r="M174" s="109"/>
      <c r="N174" s="109"/>
      <c r="O174" s="109"/>
      <c r="P174" s="109"/>
    </row>
    <row r="175" spans="1:16">
      <c r="A175" s="109"/>
      <c r="B175" s="109"/>
      <c r="C175" s="109"/>
      <c r="D175" s="109"/>
      <c r="E175" s="109"/>
      <c r="F175" s="110"/>
      <c r="G175" s="109"/>
      <c r="H175" s="109"/>
      <c r="I175" s="109"/>
      <c r="J175" s="109"/>
      <c r="K175" s="109"/>
      <c r="L175" s="109"/>
      <c r="M175" s="109"/>
      <c r="N175" s="109"/>
      <c r="O175" s="109"/>
      <c r="P175" s="109"/>
    </row>
    <row r="176" spans="1:16">
      <c r="A176" s="109"/>
      <c r="B176" s="109"/>
      <c r="C176" s="109"/>
      <c r="D176" s="109"/>
      <c r="E176" s="109"/>
      <c r="F176" s="110"/>
      <c r="G176" s="109"/>
      <c r="H176" s="109"/>
      <c r="I176" s="109"/>
      <c r="J176" s="109"/>
      <c r="K176" s="109"/>
      <c r="L176" s="109"/>
      <c r="M176" s="109"/>
      <c r="N176" s="109"/>
      <c r="O176" s="109"/>
      <c r="P176" s="109"/>
    </row>
    <row r="177" spans="1:16">
      <c r="A177" s="109"/>
      <c r="B177" s="109"/>
      <c r="C177" s="109"/>
      <c r="D177" s="109"/>
      <c r="E177" s="109"/>
      <c r="F177" s="110"/>
      <c r="G177" s="109"/>
      <c r="H177" s="109"/>
      <c r="I177" s="109"/>
      <c r="J177" s="109"/>
      <c r="K177" s="109"/>
      <c r="L177" s="109"/>
      <c r="M177" s="109"/>
      <c r="N177" s="109"/>
      <c r="O177" s="109"/>
      <c r="P177" s="109"/>
    </row>
    <row r="178" spans="1:16">
      <c r="A178" s="109"/>
      <c r="B178" s="109"/>
      <c r="C178" s="109"/>
      <c r="D178" s="109"/>
      <c r="E178" s="109"/>
      <c r="F178" s="110"/>
      <c r="G178" s="109"/>
      <c r="H178" s="109"/>
      <c r="I178" s="109"/>
      <c r="J178" s="109"/>
      <c r="K178" s="109"/>
      <c r="L178" s="109"/>
      <c r="M178" s="109"/>
      <c r="N178" s="109"/>
      <c r="O178" s="109"/>
      <c r="P178" s="109"/>
    </row>
    <row r="179" spans="1:16">
      <c r="A179" s="109"/>
      <c r="B179" s="109"/>
      <c r="C179" s="109"/>
      <c r="D179" s="109"/>
      <c r="E179" s="109"/>
      <c r="F179" s="110"/>
      <c r="G179" s="109"/>
      <c r="H179" s="109"/>
      <c r="I179" s="109"/>
      <c r="J179" s="109"/>
      <c r="K179" s="109"/>
      <c r="L179" s="109"/>
      <c r="M179" s="109"/>
      <c r="N179" s="109"/>
      <c r="O179" s="109"/>
      <c r="P179" s="109"/>
    </row>
    <row r="180" spans="1:16">
      <c r="A180" s="109"/>
      <c r="B180" s="109"/>
      <c r="C180" s="109"/>
      <c r="D180" s="109"/>
      <c r="E180" s="109"/>
      <c r="F180" s="110"/>
      <c r="G180" s="109"/>
      <c r="H180" s="109"/>
      <c r="I180" s="109"/>
      <c r="J180" s="109"/>
      <c r="K180" s="109"/>
      <c r="L180" s="109"/>
      <c r="M180" s="109"/>
      <c r="N180" s="109"/>
      <c r="O180" s="109"/>
      <c r="P180" s="109"/>
    </row>
    <row r="181" spans="1:16">
      <c r="A181" s="109"/>
      <c r="B181" s="109"/>
      <c r="C181" s="109"/>
      <c r="D181" s="109"/>
      <c r="E181" s="109"/>
      <c r="F181" s="110"/>
      <c r="G181" s="109"/>
      <c r="H181" s="109"/>
      <c r="I181" s="109"/>
      <c r="J181" s="109"/>
      <c r="K181" s="109"/>
      <c r="L181" s="109"/>
      <c r="M181" s="109"/>
      <c r="N181" s="109"/>
      <c r="O181" s="109"/>
      <c r="P181" s="109"/>
    </row>
    <row r="182" spans="1:16">
      <c r="A182" s="109"/>
      <c r="B182" s="109"/>
      <c r="C182" s="109"/>
      <c r="D182" s="109"/>
      <c r="E182" s="109"/>
      <c r="F182" s="110"/>
      <c r="G182" s="109"/>
      <c r="H182" s="109"/>
      <c r="I182" s="109"/>
      <c r="J182" s="109"/>
      <c r="K182" s="109"/>
      <c r="L182" s="109"/>
      <c r="M182" s="109"/>
      <c r="N182" s="109"/>
      <c r="O182" s="109"/>
      <c r="P182" s="109"/>
    </row>
    <row r="183" spans="1:16">
      <c r="A183" s="109"/>
      <c r="B183" s="109"/>
      <c r="C183" s="109"/>
      <c r="D183" s="109"/>
      <c r="E183" s="109"/>
      <c r="F183" s="110"/>
      <c r="G183" s="109"/>
      <c r="H183" s="109"/>
      <c r="I183" s="109"/>
      <c r="J183" s="109"/>
      <c r="K183" s="109"/>
      <c r="L183" s="109"/>
      <c r="M183" s="109"/>
      <c r="N183" s="109"/>
      <c r="O183" s="109"/>
      <c r="P183" s="109"/>
    </row>
    <row r="184" spans="1:16">
      <c r="A184" s="109"/>
      <c r="B184" s="109"/>
      <c r="C184" s="109"/>
      <c r="D184" s="109"/>
      <c r="E184" s="109"/>
      <c r="F184" s="110"/>
      <c r="G184" s="109"/>
      <c r="H184" s="109"/>
      <c r="I184" s="109"/>
      <c r="J184" s="109"/>
      <c r="K184" s="109"/>
      <c r="L184" s="109"/>
      <c r="M184" s="109"/>
      <c r="N184" s="109"/>
      <c r="O184" s="109"/>
      <c r="P184" s="109"/>
    </row>
    <row r="185" spans="1:16">
      <c r="A185" s="109"/>
      <c r="B185" s="109"/>
      <c r="C185" s="109"/>
      <c r="D185" s="109"/>
      <c r="E185" s="109"/>
      <c r="F185" s="110"/>
      <c r="G185" s="109"/>
      <c r="H185" s="109"/>
      <c r="I185" s="109"/>
      <c r="J185" s="109"/>
      <c r="K185" s="109"/>
      <c r="L185" s="109"/>
      <c r="M185" s="109"/>
      <c r="N185" s="109"/>
      <c r="O185" s="109"/>
      <c r="P185" s="109"/>
    </row>
    <row r="186" spans="1:16">
      <c r="A186" s="109"/>
      <c r="B186" s="109"/>
      <c r="C186" s="109"/>
      <c r="D186" s="109"/>
      <c r="E186" s="109"/>
      <c r="F186" s="110"/>
      <c r="G186" s="109"/>
      <c r="H186" s="109"/>
      <c r="I186" s="109"/>
      <c r="J186" s="109"/>
      <c r="K186" s="109"/>
      <c r="L186" s="109"/>
      <c r="M186" s="109"/>
      <c r="N186" s="109"/>
      <c r="O186" s="109"/>
      <c r="P186" s="109"/>
    </row>
    <row r="187" spans="1:16">
      <c r="A187" s="109"/>
      <c r="B187" s="109"/>
      <c r="C187" s="109"/>
      <c r="D187" s="109"/>
      <c r="E187" s="109"/>
      <c r="F187" s="110"/>
      <c r="G187" s="109"/>
      <c r="H187" s="109"/>
      <c r="I187" s="109"/>
      <c r="J187" s="109"/>
      <c r="K187" s="109"/>
      <c r="L187" s="109"/>
      <c r="M187" s="109"/>
      <c r="N187" s="109"/>
      <c r="O187" s="109"/>
      <c r="P187" s="109"/>
    </row>
    <row r="188" spans="1:16">
      <c r="A188" s="109"/>
      <c r="B188" s="109"/>
      <c r="C188" s="109"/>
      <c r="D188" s="109"/>
      <c r="E188" s="109"/>
      <c r="F188" s="110"/>
      <c r="G188" s="109"/>
      <c r="H188" s="109"/>
      <c r="I188" s="109"/>
      <c r="J188" s="109"/>
      <c r="K188" s="109"/>
      <c r="L188" s="109"/>
      <c r="M188" s="109"/>
      <c r="N188" s="109"/>
      <c r="O188" s="109"/>
      <c r="P188" s="109"/>
    </row>
    <row r="189" spans="1:16">
      <c r="A189" s="109"/>
      <c r="B189" s="109"/>
      <c r="C189" s="109"/>
      <c r="D189" s="109"/>
      <c r="E189" s="109"/>
      <c r="F189" s="110"/>
      <c r="G189" s="109"/>
      <c r="H189" s="109"/>
      <c r="I189" s="109"/>
      <c r="J189" s="109"/>
      <c r="K189" s="109"/>
      <c r="L189" s="109"/>
      <c r="M189" s="109"/>
      <c r="N189" s="109"/>
      <c r="O189" s="109"/>
      <c r="P189" s="109"/>
    </row>
    <row r="190" spans="1:16">
      <c r="A190" s="109"/>
      <c r="B190" s="109"/>
      <c r="C190" s="109"/>
      <c r="D190" s="109"/>
      <c r="E190" s="109"/>
      <c r="F190" s="110"/>
      <c r="G190" s="109"/>
      <c r="H190" s="109"/>
      <c r="I190" s="109"/>
      <c r="J190" s="109"/>
      <c r="K190" s="109"/>
      <c r="L190" s="109"/>
      <c r="M190" s="109"/>
      <c r="N190" s="109"/>
      <c r="O190" s="109"/>
      <c r="P190" s="109"/>
    </row>
    <row r="191" spans="1:16">
      <c r="A191" s="109"/>
      <c r="B191" s="109"/>
      <c r="C191" s="109"/>
      <c r="D191" s="109"/>
      <c r="E191" s="109"/>
      <c r="F191" s="110"/>
      <c r="G191" s="109"/>
      <c r="H191" s="109"/>
      <c r="I191" s="109"/>
      <c r="J191" s="109"/>
      <c r="K191" s="109"/>
      <c r="L191" s="109"/>
      <c r="M191" s="109"/>
      <c r="N191" s="109"/>
      <c r="O191" s="109"/>
      <c r="P191" s="109"/>
    </row>
    <row r="192" spans="1:16">
      <c r="A192" s="109"/>
      <c r="B192" s="109"/>
      <c r="C192" s="109"/>
      <c r="D192" s="109"/>
      <c r="E192" s="109"/>
      <c r="F192" s="110"/>
      <c r="G192" s="109"/>
      <c r="H192" s="109"/>
      <c r="I192" s="109"/>
      <c r="J192" s="109"/>
      <c r="K192" s="109"/>
      <c r="L192" s="109"/>
      <c r="M192" s="109"/>
      <c r="N192" s="109"/>
      <c r="O192" s="109"/>
      <c r="P192" s="109"/>
    </row>
    <row r="193" spans="1:16">
      <c r="A193" s="109"/>
      <c r="B193" s="109"/>
      <c r="C193" s="109"/>
      <c r="D193" s="109"/>
      <c r="E193" s="109"/>
      <c r="F193" s="110"/>
      <c r="G193" s="109"/>
      <c r="H193" s="109"/>
      <c r="I193" s="109"/>
      <c r="J193" s="109"/>
      <c r="K193" s="109"/>
      <c r="L193" s="109"/>
      <c r="M193" s="109"/>
      <c r="N193" s="109"/>
      <c r="O193" s="109"/>
      <c r="P193" s="109"/>
    </row>
    <row r="194" spans="1:16">
      <c r="A194" s="109"/>
      <c r="B194" s="109"/>
      <c r="C194" s="109"/>
      <c r="D194" s="109"/>
      <c r="E194" s="109"/>
      <c r="F194" s="110"/>
      <c r="G194" s="109"/>
      <c r="H194" s="109"/>
      <c r="I194" s="109"/>
      <c r="J194" s="109"/>
      <c r="K194" s="109"/>
      <c r="L194" s="109"/>
      <c r="M194" s="109"/>
      <c r="N194" s="109"/>
      <c r="O194" s="109"/>
      <c r="P194" s="109"/>
    </row>
    <row r="195" spans="1:16">
      <c r="A195" s="109"/>
      <c r="B195" s="109"/>
      <c r="C195" s="109"/>
      <c r="D195" s="109"/>
      <c r="E195" s="109"/>
      <c r="F195" s="110"/>
      <c r="G195" s="109"/>
      <c r="H195" s="109"/>
      <c r="I195" s="109"/>
      <c r="J195" s="109"/>
      <c r="K195" s="109"/>
      <c r="L195" s="109"/>
      <c r="M195" s="109"/>
      <c r="N195" s="109"/>
      <c r="O195" s="109"/>
      <c r="P195" s="109"/>
    </row>
    <row r="196" spans="1:16">
      <c r="A196" s="109"/>
      <c r="B196" s="109"/>
      <c r="C196" s="109"/>
      <c r="D196" s="109"/>
      <c r="E196" s="109"/>
      <c r="F196" s="110"/>
      <c r="G196" s="109"/>
      <c r="H196" s="109"/>
      <c r="I196" s="109"/>
      <c r="J196" s="109"/>
      <c r="K196" s="109"/>
      <c r="L196" s="109"/>
      <c r="M196" s="109"/>
      <c r="N196" s="109"/>
      <c r="O196" s="109"/>
      <c r="P196" s="109"/>
    </row>
    <row r="197" spans="1:16">
      <c r="A197" s="109"/>
      <c r="B197" s="109"/>
      <c r="C197" s="109"/>
      <c r="D197" s="109"/>
      <c r="E197" s="109"/>
      <c r="F197" s="110"/>
      <c r="G197" s="109"/>
      <c r="H197" s="109"/>
      <c r="I197" s="109"/>
      <c r="J197" s="109"/>
      <c r="K197" s="109"/>
      <c r="L197" s="109"/>
      <c r="M197" s="109"/>
      <c r="N197" s="109"/>
      <c r="O197" s="109"/>
      <c r="P197" s="109"/>
    </row>
    <row r="198" spans="1:16">
      <c r="A198" s="109"/>
      <c r="B198" s="109"/>
      <c r="C198" s="109"/>
      <c r="D198" s="109"/>
      <c r="E198" s="109"/>
      <c r="F198" s="110"/>
      <c r="G198" s="109"/>
      <c r="H198" s="109"/>
      <c r="I198" s="109"/>
      <c r="J198" s="109"/>
      <c r="K198" s="109"/>
      <c r="L198" s="109"/>
      <c r="M198" s="109"/>
      <c r="N198" s="109"/>
      <c r="O198" s="109"/>
      <c r="P198" s="109"/>
    </row>
    <row r="199" spans="1:16">
      <c r="A199" s="109"/>
      <c r="B199" s="109"/>
      <c r="C199" s="109"/>
      <c r="D199" s="109"/>
      <c r="E199" s="109"/>
      <c r="F199" s="110"/>
      <c r="G199" s="109"/>
      <c r="H199" s="109"/>
      <c r="I199" s="109"/>
      <c r="J199" s="109"/>
      <c r="K199" s="109"/>
      <c r="L199" s="109"/>
      <c r="M199" s="109"/>
      <c r="N199" s="109"/>
      <c r="O199" s="109"/>
      <c r="P199" s="109"/>
    </row>
    <row r="200" spans="1:16">
      <c r="A200" s="109"/>
      <c r="B200" s="109"/>
      <c r="C200" s="109"/>
      <c r="D200" s="109"/>
      <c r="E200" s="109"/>
      <c r="F200" s="110"/>
      <c r="G200" s="109"/>
      <c r="H200" s="109"/>
      <c r="I200" s="109"/>
      <c r="J200" s="109"/>
      <c r="K200" s="109"/>
      <c r="L200" s="109"/>
      <c r="M200" s="109"/>
      <c r="N200" s="109"/>
      <c r="O200" s="109"/>
      <c r="P200" s="109"/>
    </row>
    <row r="201" spans="1:16">
      <c r="A201" s="109"/>
      <c r="B201" s="109"/>
      <c r="C201" s="109"/>
      <c r="D201" s="109"/>
      <c r="E201" s="109"/>
      <c r="F201" s="110"/>
      <c r="G201" s="109"/>
      <c r="H201" s="109"/>
      <c r="I201" s="109"/>
      <c r="J201" s="109"/>
      <c r="K201" s="109"/>
      <c r="L201" s="109"/>
      <c r="M201" s="109"/>
      <c r="N201" s="109"/>
      <c r="O201" s="109"/>
      <c r="P201" s="109"/>
    </row>
    <row r="202" spans="1:16">
      <c r="A202" s="109"/>
      <c r="B202" s="109"/>
      <c r="C202" s="109"/>
      <c r="D202" s="109"/>
      <c r="E202" s="109"/>
      <c r="F202" s="110"/>
      <c r="G202" s="109"/>
      <c r="H202" s="109"/>
      <c r="I202" s="109"/>
      <c r="J202" s="109"/>
      <c r="K202" s="109"/>
      <c r="L202" s="109"/>
      <c r="M202" s="109"/>
      <c r="N202" s="109"/>
      <c r="O202" s="109"/>
      <c r="P202" s="109"/>
    </row>
    <row r="203" spans="1:16">
      <c r="A203" s="109"/>
      <c r="B203" s="109"/>
      <c r="C203" s="109"/>
      <c r="D203" s="109"/>
      <c r="E203" s="109"/>
      <c r="F203" s="110"/>
      <c r="G203" s="109"/>
      <c r="H203" s="109"/>
      <c r="I203" s="109"/>
      <c r="J203" s="109"/>
      <c r="K203" s="109"/>
      <c r="L203" s="109"/>
      <c r="M203" s="109"/>
      <c r="N203" s="109"/>
      <c r="O203" s="109"/>
      <c r="P203" s="109"/>
    </row>
    <row r="204" spans="1:16">
      <c r="A204" s="109"/>
      <c r="B204" s="109"/>
      <c r="C204" s="109"/>
      <c r="D204" s="109"/>
      <c r="E204" s="109"/>
      <c r="F204" s="110"/>
      <c r="G204" s="109"/>
      <c r="H204" s="109"/>
      <c r="I204" s="109"/>
      <c r="J204" s="109"/>
      <c r="K204" s="109"/>
      <c r="L204" s="109"/>
      <c r="M204" s="109"/>
      <c r="N204" s="109"/>
      <c r="O204" s="109"/>
      <c r="P204" s="109"/>
    </row>
    <row r="205" spans="1:16">
      <c r="A205" s="109"/>
      <c r="B205" s="109"/>
      <c r="C205" s="109"/>
      <c r="D205" s="109"/>
      <c r="E205" s="109"/>
      <c r="F205" s="110"/>
      <c r="G205" s="109"/>
      <c r="H205" s="109"/>
      <c r="I205" s="109"/>
      <c r="J205" s="109"/>
      <c r="K205" s="109"/>
      <c r="L205" s="109"/>
      <c r="M205" s="109"/>
      <c r="N205" s="109"/>
      <c r="O205" s="109"/>
      <c r="P205" s="109"/>
    </row>
    <row r="206" spans="1:16">
      <c r="A206" s="109"/>
      <c r="B206" s="109"/>
      <c r="C206" s="109"/>
      <c r="D206" s="109"/>
      <c r="E206" s="109"/>
      <c r="F206" s="110"/>
      <c r="G206" s="109"/>
      <c r="H206" s="109"/>
      <c r="I206" s="109"/>
      <c r="J206" s="109"/>
      <c r="K206" s="109"/>
      <c r="L206" s="109"/>
      <c r="M206" s="109"/>
      <c r="N206" s="109"/>
      <c r="O206" s="109"/>
      <c r="P206" s="109"/>
    </row>
    <row r="207" spans="1:16">
      <c r="A207" s="109"/>
      <c r="B207" s="109"/>
      <c r="C207" s="109"/>
      <c r="D207" s="109"/>
      <c r="E207" s="109"/>
      <c r="F207" s="110"/>
      <c r="G207" s="109"/>
      <c r="H207" s="109"/>
      <c r="I207" s="109"/>
      <c r="J207" s="109"/>
      <c r="K207" s="109"/>
      <c r="L207" s="109"/>
      <c r="M207" s="109"/>
      <c r="N207" s="109"/>
      <c r="O207" s="109"/>
      <c r="P207" s="109"/>
    </row>
    <row r="208" spans="1:16">
      <c r="A208" s="109"/>
      <c r="B208" s="109"/>
      <c r="C208" s="109"/>
      <c r="D208" s="109"/>
      <c r="E208" s="109"/>
      <c r="F208" s="110"/>
      <c r="G208" s="109"/>
      <c r="H208" s="109"/>
      <c r="I208" s="109"/>
      <c r="J208" s="109"/>
      <c r="K208" s="109"/>
      <c r="L208" s="109"/>
      <c r="M208" s="109"/>
      <c r="N208" s="109"/>
      <c r="O208" s="109"/>
      <c r="P208" s="109"/>
    </row>
    <row r="209" spans="1:16">
      <c r="A209" s="109"/>
      <c r="B209" s="109"/>
      <c r="C209" s="109"/>
      <c r="D209" s="109"/>
      <c r="E209" s="109"/>
      <c r="F209" s="110"/>
      <c r="G209" s="109"/>
      <c r="H209" s="109"/>
      <c r="I209" s="109"/>
      <c r="J209" s="109"/>
      <c r="K209" s="109"/>
      <c r="L209" s="109"/>
      <c r="M209" s="109"/>
      <c r="N209" s="109"/>
      <c r="O209" s="109"/>
      <c r="P209" s="109"/>
    </row>
    <row r="210" spans="1:16">
      <c r="A210" s="109"/>
      <c r="B210" s="109"/>
      <c r="C210" s="109"/>
      <c r="D210" s="109"/>
      <c r="E210" s="109"/>
      <c r="F210" s="110"/>
      <c r="G210" s="109"/>
      <c r="H210" s="109"/>
      <c r="I210" s="109"/>
      <c r="J210" s="109"/>
      <c r="K210" s="109"/>
      <c r="L210" s="109"/>
      <c r="M210" s="109"/>
      <c r="N210" s="109"/>
      <c r="O210" s="109"/>
      <c r="P210" s="109"/>
    </row>
    <row r="211" spans="1:16">
      <c r="A211" s="109"/>
      <c r="B211" s="109"/>
      <c r="C211" s="109"/>
      <c r="D211" s="109"/>
      <c r="E211" s="109"/>
      <c r="F211" s="110"/>
      <c r="G211" s="109"/>
      <c r="H211" s="109"/>
      <c r="I211" s="109"/>
      <c r="J211" s="109"/>
      <c r="K211" s="109"/>
      <c r="L211" s="109"/>
      <c r="M211" s="109"/>
      <c r="N211" s="109"/>
      <c r="O211" s="109"/>
      <c r="P211" s="109"/>
    </row>
    <row r="212" spans="1:16">
      <c r="A212" s="109"/>
      <c r="B212" s="109"/>
      <c r="C212" s="109"/>
      <c r="D212" s="109"/>
      <c r="E212" s="109"/>
      <c r="F212" s="110"/>
      <c r="G212" s="109"/>
      <c r="H212" s="109"/>
      <c r="I212" s="109"/>
      <c r="J212" s="109"/>
      <c r="K212" s="109"/>
      <c r="L212" s="109"/>
      <c r="M212" s="109"/>
      <c r="N212" s="109"/>
      <c r="O212" s="109"/>
      <c r="P212" s="109"/>
    </row>
    <row r="213" spans="1:16">
      <c r="A213" s="109"/>
      <c r="B213" s="109"/>
      <c r="C213" s="109"/>
      <c r="D213" s="109"/>
      <c r="E213" s="109"/>
      <c r="F213" s="110"/>
      <c r="G213" s="109"/>
      <c r="H213" s="109"/>
      <c r="I213" s="109"/>
      <c r="J213" s="109"/>
      <c r="K213" s="109"/>
      <c r="L213" s="109"/>
      <c r="M213" s="109"/>
      <c r="N213" s="109"/>
      <c r="O213" s="109"/>
      <c r="P213" s="109"/>
    </row>
    <row r="214" spans="1:16">
      <c r="A214" s="109"/>
      <c r="B214" s="109"/>
      <c r="C214" s="109"/>
      <c r="D214" s="109"/>
      <c r="E214" s="109"/>
      <c r="F214" s="110"/>
      <c r="G214" s="109"/>
      <c r="H214" s="109"/>
      <c r="I214" s="109"/>
      <c r="J214" s="109"/>
      <c r="K214" s="109"/>
      <c r="L214" s="109"/>
      <c r="M214" s="109"/>
      <c r="N214" s="109"/>
      <c r="O214" s="109"/>
      <c r="P214" s="109"/>
    </row>
    <row r="215" spans="1:16">
      <c r="A215" s="109"/>
      <c r="B215" s="109"/>
      <c r="C215" s="109"/>
      <c r="D215" s="109"/>
      <c r="E215" s="109"/>
      <c r="F215" s="110"/>
      <c r="G215" s="109"/>
      <c r="H215" s="109"/>
      <c r="I215" s="109"/>
      <c r="J215" s="109"/>
      <c r="K215" s="109"/>
      <c r="L215" s="109"/>
      <c r="M215" s="109"/>
      <c r="N215" s="109"/>
      <c r="O215" s="109"/>
      <c r="P215" s="109"/>
    </row>
    <row r="216" spans="1:16">
      <c r="A216" s="109"/>
      <c r="B216" s="109"/>
      <c r="C216" s="109"/>
      <c r="D216" s="109"/>
      <c r="E216" s="109"/>
      <c r="F216" s="110"/>
      <c r="G216" s="109"/>
      <c r="H216" s="109"/>
      <c r="I216" s="109"/>
      <c r="J216" s="109"/>
      <c r="K216" s="109"/>
      <c r="L216" s="109"/>
      <c r="M216" s="109"/>
      <c r="N216" s="109"/>
      <c r="O216" s="109"/>
      <c r="P216" s="109"/>
    </row>
    <row r="217" spans="1:16">
      <c r="A217" s="109"/>
      <c r="B217" s="109"/>
      <c r="C217" s="109"/>
      <c r="D217" s="109"/>
      <c r="E217" s="109"/>
      <c r="F217" s="110"/>
      <c r="G217" s="109"/>
      <c r="H217" s="109"/>
      <c r="I217" s="109"/>
      <c r="J217" s="109"/>
      <c r="K217" s="109"/>
      <c r="L217" s="109"/>
      <c r="M217" s="109"/>
      <c r="N217" s="109"/>
      <c r="O217" s="109"/>
      <c r="P217" s="109"/>
    </row>
    <row r="218" spans="1:16">
      <c r="A218" s="109"/>
      <c r="B218" s="109"/>
      <c r="C218" s="109"/>
      <c r="D218" s="109"/>
      <c r="E218" s="109"/>
      <c r="F218" s="110"/>
      <c r="G218" s="109"/>
      <c r="H218" s="109"/>
      <c r="I218" s="109"/>
      <c r="J218" s="109"/>
      <c r="K218" s="109"/>
      <c r="L218" s="109"/>
      <c r="M218" s="109"/>
      <c r="N218" s="109"/>
      <c r="O218" s="109"/>
      <c r="P218" s="109"/>
    </row>
    <row r="219" spans="1:16">
      <c r="A219" s="109"/>
      <c r="B219" s="109"/>
      <c r="C219" s="109"/>
      <c r="D219" s="109"/>
      <c r="E219" s="109"/>
      <c r="F219" s="110"/>
      <c r="G219" s="109"/>
      <c r="H219" s="109"/>
      <c r="I219" s="109"/>
      <c r="J219" s="109"/>
      <c r="K219" s="109"/>
      <c r="L219" s="109"/>
      <c r="M219" s="109"/>
      <c r="N219" s="109"/>
      <c r="O219" s="109"/>
      <c r="P219" s="109"/>
    </row>
    <row r="220" spans="1:16">
      <c r="A220" s="109"/>
      <c r="B220" s="109"/>
      <c r="C220" s="109"/>
      <c r="D220" s="109"/>
      <c r="E220" s="109"/>
      <c r="F220" s="110"/>
      <c r="G220" s="109"/>
      <c r="H220" s="109"/>
      <c r="I220" s="109"/>
      <c r="J220" s="109"/>
      <c r="K220" s="109"/>
      <c r="L220" s="109"/>
      <c r="M220" s="109"/>
      <c r="N220" s="109"/>
      <c r="O220" s="109"/>
      <c r="P220" s="109"/>
    </row>
    <row r="221" spans="1:16">
      <c r="A221" s="109"/>
      <c r="B221" s="109"/>
      <c r="C221" s="109"/>
      <c r="D221" s="109"/>
      <c r="E221" s="109"/>
      <c r="F221" s="110"/>
      <c r="G221" s="109"/>
      <c r="H221" s="109"/>
      <c r="I221" s="109"/>
      <c r="J221" s="109"/>
      <c r="K221" s="109"/>
      <c r="L221" s="109"/>
      <c r="M221" s="109"/>
      <c r="N221" s="109"/>
      <c r="O221" s="109"/>
      <c r="P221" s="109"/>
    </row>
    <row r="222" spans="1:16">
      <c r="A222" s="109"/>
      <c r="B222" s="109"/>
      <c r="C222" s="109"/>
      <c r="D222" s="109"/>
      <c r="E222" s="109"/>
      <c r="F222" s="110"/>
      <c r="G222" s="109"/>
      <c r="H222" s="109"/>
      <c r="I222" s="109"/>
      <c r="J222" s="109"/>
      <c r="K222" s="109"/>
      <c r="L222" s="109"/>
      <c r="M222" s="109"/>
      <c r="N222" s="109"/>
      <c r="O222" s="109"/>
      <c r="P222" s="109"/>
    </row>
    <row r="223" spans="1:16">
      <c r="A223" s="109"/>
      <c r="B223" s="109"/>
      <c r="C223" s="109"/>
      <c r="D223" s="109"/>
      <c r="E223" s="109"/>
      <c r="F223" s="110"/>
      <c r="G223" s="109"/>
      <c r="H223" s="109"/>
      <c r="I223" s="109"/>
      <c r="J223" s="109"/>
      <c r="K223" s="109"/>
      <c r="L223" s="109"/>
      <c r="M223" s="109"/>
      <c r="N223" s="109"/>
      <c r="O223" s="109"/>
      <c r="P223" s="109"/>
    </row>
    <row r="224" spans="1:16">
      <c r="A224" s="109"/>
      <c r="B224" s="109"/>
      <c r="C224" s="109"/>
      <c r="D224" s="109"/>
      <c r="E224" s="109"/>
      <c r="F224" s="110"/>
      <c r="G224" s="109"/>
      <c r="H224" s="109"/>
      <c r="I224" s="109"/>
      <c r="J224" s="109"/>
      <c r="K224" s="109"/>
      <c r="L224" s="109"/>
      <c r="M224" s="109"/>
      <c r="N224" s="109"/>
      <c r="O224" s="109"/>
      <c r="P224" s="109"/>
    </row>
    <row r="225" spans="1:16">
      <c r="A225" s="109"/>
      <c r="B225" s="109"/>
      <c r="C225" s="109"/>
      <c r="D225" s="109"/>
      <c r="E225" s="109"/>
      <c r="F225" s="110"/>
      <c r="G225" s="109"/>
      <c r="H225" s="109"/>
      <c r="I225" s="109"/>
      <c r="J225" s="109"/>
      <c r="K225" s="109"/>
      <c r="L225" s="109"/>
      <c r="M225" s="109"/>
      <c r="N225" s="109"/>
      <c r="O225" s="109"/>
      <c r="P225" s="109"/>
    </row>
    <row r="226" spans="1:16">
      <c r="A226" s="109"/>
      <c r="B226" s="109"/>
      <c r="C226" s="109"/>
      <c r="D226" s="109"/>
      <c r="E226" s="109"/>
      <c r="F226" s="110"/>
      <c r="G226" s="109"/>
      <c r="H226" s="109"/>
      <c r="I226" s="109"/>
      <c r="J226" s="109"/>
      <c r="K226" s="109"/>
      <c r="L226" s="109"/>
      <c r="M226" s="109"/>
      <c r="N226" s="109"/>
      <c r="O226" s="109"/>
      <c r="P226" s="109"/>
    </row>
    <row r="227" spans="1:16">
      <c r="A227" s="109"/>
      <c r="B227" s="109"/>
      <c r="C227" s="109"/>
      <c r="D227" s="109"/>
      <c r="E227" s="109"/>
      <c r="F227" s="110"/>
      <c r="G227" s="109"/>
      <c r="H227" s="109"/>
      <c r="I227" s="109"/>
      <c r="J227" s="109"/>
      <c r="K227" s="109"/>
      <c r="L227" s="109"/>
      <c r="M227" s="109"/>
      <c r="N227" s="109"/>
      <c r="O227" s="109"/>
      <c r="P227" s="109"/>
    </row>
    <row r="228" spans="1:16">
      <c r="A228" s="109"/>
      <c r="B228" s="109"/>
      <c r="C228" s="109"/>
      <c r="D228" s="109"/>
      <c r="E228" s="109"/>
      <c r="F228" s="110"/>
      <c r="G228" s="109"/>
      <c r="H228" s="109"/>
      <c r="I228" s="109"/>
      <c r="J228" s="109"/>
      <c r="K228" s="109"/>
      <c r="L228" s="109"/>
      <c r="M228" s="109"/>
      <c r="N228" s="109"/>
      <c r="O228" s="109"/>
      <c r="P228" s="109"/>
    </row>
    <row r="229" spans="1:16">
      <c r="A229" s="109"/>
      <c r="B229" s="109"/>
      <c r="C229" s="109"/>
      <c r="D229" s="109"/>
      <c r="E229" s="109"/>
      <c r="F229" s="110"/>
      <c r="G229" s="109"/>
      <c r="H229" s="109"/>
      <c r="I229" s="109"/>
      <c r="J229" s="109"/>
      <c r="K229" s="109"/>
      <c r="L229" s="109"/>
      <c r="M229" s="109"/>
      <c r="N229" s="109"/>
      <c r="O229" s="109"/>
      <c r="P229" s="109"/>
    </row>
    <row r="230" spans="1:16">
      <c r="A230" s="109"/>
      <c r="B230" s="109"/>
      <c r="C230" s="109"/>
      <c r="D230" s="109"/>
      <c r="E230" s="109"/>
      <c r="F230" s="110"/>
      <c r="G230" s="109"/>
      <c r="H230" s="109"/>
      <c r="I230" s="109"/>
      <c r="J230" s="109"/>
      <c r="K230" s="109"/>
      <c r="L230" s="109"/>
      <c r="M230" s="109"/>
      <c r="N230" s="109"/>
      <c r="O230" s="109"/>
      <c r="P230" s="109"/>
    </row>
    <row r="231" spans="1:16">
      <c r="A231" s="109"/>
      <c r="B231" s="109"/>
      <c r="C231" s="109"/>
      <c r="D231" s="109"/>
      <c r="E231" s="109"/>
      <c r="F231" s="110"/>
      <c r="G231" s="109"/>
      <c r="H231" s="109"/>
      <c r="I231" s="109"/>
      <c r="J231" s="109"/>
      <c r="K231" s="109"/>
      <c r="L231" s="109"/>
      <c r="M231" s="109"/>
      <c r="N231" s="109"/>
      <c r="O231" s="109"/>
      <c r="P231" s="109"/>
    </row>
    <row r="232" spans="1:16">
      <c r="A232" s="109"/>
      <c r="B232" s="109"/>
      <c r="C232" s="109"/>
      <c r="D232" s="109"/>
      <c r="E232" s="109"/>
      <c r="F232" s="110"/>
      <c r="G232" s="109"/>
      <c r="H232" s="109"/>
      <c r="I232" s="109"/>
      <c r="J232" s="109"/>
      <c r="K232" s="109"/>
      <c r="L232" s="109"/>
      <c r="M232" s="109"/>
      <c r="N232" s="109"/>
      <c r="O232" s="109"/>
      <c r="P232" s="109"/>
    </row>
    <row r="233" spans="1:16">
      <c r="A233" s="109"/>
      <c r="B233" s="109"/>
      <c r="C233" s="109"/>
      <c r="D233" s="109"/>
      <c r="E233" s="109"/>
      <c r="F233" s="110"/>
      <c r="G233" s="109"/>
      <c r="H233" s="109"/>
      <c r="I233" s="109"/>
      <c r="J233" s="109"/>
      <c r="K233" s="109"/>
      <c r="L233" s="109"/>
      <c r="M233" s="109"/>
      <c r="N233" s="109"/>
      <c r="O233" s="109"/>
      <c r="P233" s="109"/>
    </row>
    <row r="234" spans="1:16">
      <c r="A234" s="109"/>
      <c r="B234" s="109"/>
      <c r="C234" s="109"/>
      <c r="D234" s="109"/>
      <c r="E234" s="109"/>
      <c r="F234" s="110"/>
      <c r="G234" s="109"/>
      <c r="H234" s="109"/>
      <c r="I234" s="109"/>
      <c r="J234" s="109"/>
      <c r="K234" s="109"/>
      <c r="L234" s="109"/>
      <c r="M234" s="109"/>
      <c r="N234" s="109"/>
      <c r="O234" s="109"/>
      <c r="P234" s="109"/>
    </row>
    <row r="235" spans="1:16">
      <c r="A235" s="109"/>
      <c r="B235" s="109"/>
      <c r="C235" s="109"/>
      <c r="D235" s="109"/>
      <c r="E235" s="109"/>
      <c r="F235" s="110"/>
      <c r="G235" s="109"/>
      <c r="H235" s="109"/>
      <c r="I235" s="109"/>
      <c r="J235" s="109"/>
      <c r="K235" s="109"/>
      <c r="L235" s="109"/>
      <c r="M235" s="109"/>
      <c r="N235" s="109"/>
      <c r="O235" s="109"/>
      <c r="P235" s="109"/>
    </row>
    <row r="236" spans="1:16">
      <c r="A236" s="109"/>
      <c r="B236" s="109"/>
      <c r="C236" s="109"/>
      <c r="D236" s="109"/>
      <c r="E236" s="109"/>
      <c r="F236" s="110"/>
      <c r="G236" s="109"/>
      <c r="H236" s="109"/>
      <c r="I236" s="109"/>
      <c r="J236" s="109"/>
      <c r="K236" s="109"/>
      <c r="L236" s="109"/>
      <c r="M236" s="109"/>
      <c r="N236" s="109"/>
      <c r="O236" s="109"/>
      <c r="P236" s="109"/>
    </row>
    <row r="237" spans="1:16">
      <c r="A237" s="109"/>
      <c r="B237" s="109"/>
      <c r="C237" s="109"/>
      <c r="D237" s="109"/>
      <c r="E237" s="109"/>
      <c r="F237" s="110"/>
      <c r="G237" s="109"/>
      <c r="H237" s="109"/>
      <c r="I237" s="109"/>
      <c r="J237" s="109"/>
      <c r="K237" s="109"/>
      <c r="L237" s="109"/>
      <c r="M237" s="109"/>
      <c r="N237" s="109"/>
      <c r="O237" s="109"/>
      <c r="P237" s="109"/>
    </row>
    <row r="238" spans="1:16">
      <c r="A238" s="109"/>
      <c r="B238" s="109"/>
      <c r="C238" s="109"/>
      <c r="D238" s="109"/>
      <c r="E238" s="109"/>
      <c r="F238" s="110"/>
      <c r="G238" s="109"/>
      <c r="H238" s="109"/>
      <c r="I238" s="109"/>
      <c r="J238" s="109"/>
      <c r="K238" s="109"/>
      <c r="L238" s="109"/>
      <c r="M238" s="109"/>
      <c r="N238" s="109"/>
      <c r="O238" s="109"/>
      <c r="P238" s="109"/>
    </row>
    <row r="239" spans="1:16">
      <c r="A239" s="109"/>
      <c r="B239" s="109"/>
      <c r="C239" s="109"/>
      <c r="D239" s="109"/>
      <c r="E239" s="109"/>
      <c r="F239" s="110"/>
      <c r="G239" s="109"/>
      <c r="H239" s="109"/>
      <c r="I239" s="109"/>
      <c r="J239" s="109"/>
      <c r="K239" s="109"/>
      <c r="L239" s="109"/>
      <c r="M239" s="109"/>
      <c r="N239" s="109"/>
      <c r="O239" s="109"/>
      <c r="P239" s="109"/>
    </row>
    <row r="240" spans="1:16">
      <c r="A240" s="109"/>
      <c r="B240" s="109"/>
      <c r="C240" s="109"/>
      <c r="D240" s="109"/>
      <c r="E240" s="109"/>
      <c r="F240" s="110"/>
      <c r="G240" s="109"/>
      <c r="H240" s="109"/>
      <c r="I240" s="109"/>
      <c r="J240" s="109"/>
      <c r="K240" s="109"/>
      <c r="L240" s="109"/>
      <c r="M240" s="109"/>
      <c r="N240" s="109"/>
      <c r="O240" s="109"/>
      <c r="P240" s="109"/>
    </row>
    <row r="241" spans="1:16">
      <c r="A241" s="109"/>
      <c r="B241" s="109"/>
      <c r="C241" s="109"/>
      <c r="D241" s="109"/>
      <c r="E241" s="109"/>
      <c r="F241" s="110"/>
      <c r="G241" s="109"/>
      <c r="H241" s="109"/>
      <c r="I241" s="109"/>
      <c r="J241" s="109"/>
      <c r="K241" s="109"/>
      <c r="L241" s="109"/>
      <c r="M241" s="109"/>
      <c r="N241" s="109"/>
      <c r="O241" s="109"/>
      <c r="P241" s="109"/>
    </row>
    <row r="242" spans="1:16">
      <c r="A242" s="109"/>
      <c r="B242" s="109"/>
      <c r="C242" s="109"/>
      <c r="D242" s="109"/>
      <c r="E242" s="109"/>
      <c r="F242" s="110"/>
      <c r="G242" s="109"/>
      <c r="H242" s="109"/>
      <c r="I242" s="109"/>
      <c r="J242" s="109"/>
      <c r="K242" s="109"/>
      <c r="L242" s="109"/>
      <c r="M242" s="109"/>
      <c r="N242" s="109"/>
      <c r="O242" s="109"/>
      <c r="P242" s="109"/>
    </row>
    <row r="243" spans="1:16">
      <c r="A243" s="109"/>
      <c r="B243" s="109"/>
      <c r="C243" s="109"/>
      <c r="D243" s="109"/>
      <c r="E243" s="109"/>
      <c r="F243" s="110"/>
      <c r="G243" s="109"/>
      <c r="H243" s="109"/>
      <c r="I243" s="109"/>
      <c r="J243" s="109"/>
      <c r="K243" s="109"/>
      <c r="L243" s="109"/>
      <c r="M243" s="109"/>
      <c r="N243" s="109"/>
      <c r="O243" s="109"/>
      <c r="P243" s="109"/>
    </row>
    <row r="244" spans="1:16">
      <c r="A244" s="109"/>
      <c r="B244" s="109"/>
      <c r="C244" s="109"/>
      <c r="D244" s="109"/>
      <c r="E244" s="109"/>
      <c r="F244" s="110"/>
      <c r="G244" s="109"/>
      <c r="H244" s="109"/>
      <c r="I244" s="109"/>
      <c r="J244" s="109"/>
      <c r="K244" s="109"/>
      <c r="L244" s="109"/>
      <c r="M244" s="109"/>
      <c r="N244" s="109"/>
      <c r="O244" s="109"/>
      <c r="P244" s="109"/>
    </row>
    <row r="245" spans="1:16">
      <c r="A245" s="109"/>
      <c r="B245" s="109"/>
      <c r="C245" s="109"/>
      <c r="D245" s="109"/>
      <c r="E245" s="109"/>
      <c r="F245" s="110"/>
      <c r="G245" s="109"/>
      <c r="H245" s="109"/>
      <c r="I245" s="109"/>
      <c r="J245" s="109"/>
      <c r="K245" s="109"/>
      <c r="L245" s="109"/>
      <c r="M245" s="109"/>
      <c r="N245" s="109"/>
      <c r="O245" s="109"/>
      <c r="P245" s="109"/>
    </row>
    <row r="246" spans="1:16">
      <c r="A246" s="109"/>
      <c r="B246" s="109"/>
      <c r="C246" s="109"/>
      <c r="D246" s="109"/>
      <c r="E246" s="109"/>
      <c r="F246" s="110"/>
      <c r="G246" s="109"/>
      <c r="H246" s="109"/>
      <c r="I246" s="109"/>
      <c r="J246" s="109"/>
      <c r="K246" s="109"/>
      <c r="L246" s="109"/>
      <c r="M246" s="109"/>
      <c r="N246" s="109"/>
      <c r="O246" s="109"/>
      <c r="P246" s="109"/>
    </row>
    <row r="247" spans="1:16">
      <c r="A247" s="109"/>
      <c r="B247" s="109"/>
      <c r="C247" s="109"/>
      <c r="D247" s="109"/>
      <c r="E247" s="109"/>
      <c r="F247" s="110"/>
      <c r="G247" s="109"/>
      <c r="H247" s="109"/>
      <c r="I247" s="109"/>
      <c r="J247" s="109"/>
      <c r="K247" s="109"/>
      <c r="L247" s="109"/>
      <c r="M247" s="109"/>
      <c r="N247" s="109"/>
      <c r="O247" s="109"/>
      <c r="P247" s="109"/>
    </row>
    <row r="248" spans="1:16">
      <c r="A248" s="109"/>
      <c r="B248" s="109"/>
      <c r="C248" s="109"/>
      <c r="D248" s="109"/>
      <c r="E248" s="109"/>
      <c r="F248" s="110"/>
      <c r="G248" s="109"/>
      <c r="H248" s="109"/>
      <c r="I248" s="109"/>
      <c r="J248" s="109"/>
      <c r="K248" s="109"/>
      <c r="L248" s="109"/>
      <c r="M248" s="109"/>
      <c r="N248" s="109"/>
      <c r="O248" s="109"/>
      <c r="P248" s="109"/>
    </row>
    <row r="249" spans="1:16">
      <c r="A249" s="109"/>
      <c r="B249" s="109"/>
      <c r="C249" s="109"/>
      <c r="D249" s="109"/>
      <c r="E249" s="109"/>
      <c r="F249" s="110"/>
      <c r="G249" s="109"/>
      <c r="H249" s="109"/>
      <c r="I249" s="109"/>
      <c r="J249" s="109"/>
      <c r="K249" s="109"/>
      <c r="L249" s="109"/>
      <c r="M249" s="109"/>
      <c r="N249" s="109"/>
      <c r="O249" s="109"/>
      <c r="P249" s="109"/>
    </row>
    <row r="250" spans="1:16">
      <c r="A250" s="109"/>
      <c r="B250" s="109"/>
      <c r="C250" s="109"/>
      <c r="D250" s="109"/>
      <c r="E250" s="109"/>
      <c r="F250" s="110"/>
      <c r="G250" s="109"/>
      <c r="H250" s="109"/>
      <c r="I250" s="109"/>
      <c r="J250" s="109"/>
      <c r="K250" s="109"/>
      <c r="L250" s="109"/>
      <c r="M250" s="109"/>
      <c r="N250" s="109"/>
      <c r="O250" s="109"/>
      <c r="P250" s="109"/>
    </row>
    <row r="251" spans="1:16">
      <c r="A251" s="109"/>
      <c r="B251" s="109"/>
      <c r="C251" s="109"/>
      <c r="D251" s="109"/>
      <c r="E251" s="109"/>
      <c r="F251" s="110"/>
      <c r="G251" s="109"/>
      <c r="H251" s="109"/>
      <c r="I251" s="109"/>
      <c r="J251" s="109"/>
      <c r="K251" s="109"/>
      <c r="L251" s="109"/>
      <c r="M251" s="109"/>
      <c r="N251" s="109"/>
      <c r="O251" s="109"/>
      <c r="P251" s="109"/>
    </row>
    <row r="252" spans="1:16">
      <c r="A252" s="109"/>
      <c r="B252" s="109"/>
      <c r="C252" s="109"/>
      <c r="D252" s="109"/>
      <c r="E252" s="109"/>
      <c r="F252" s="110"/>
      <c r="G252" s="109"/>
      <c r="H252" s="109"/>
      <c r="I252" s="109"/>
      <c r="J252" s="109"/>
      <c r="K252" s="109"/>
      <c r="L252" s="109"/>
      <c r="M252" s="109"/>
      <c r="N252" s="109"/>
      <c r="O252" s="109"/>
      <c r="P252" s="109"/>
    </row>
    <row r="253" spans="1:16">
      <c r="A253" s="109"/>
      <c r="B253" s="109"/>
      <c r="C253" s="109"/>
      <c r="D253" s="109"/>
      <c r="E253" s="109"/>
      <c r="F253" s="110"/>
      <c r="G253" s="109"/>
      <c r="H253" s="109"/>
      <c r="I253" s="109"/>
      <c r="J253" s="109"/>
      <c r="K253" s="109"/>
      <c r="L253" s="109"/>
      <c r="M253" s="109"/>
      <c r="N253" s="109"/>
      <c r="O253" s="109"/>
      <c r="P253" s="109"/>
    </row>
    <row r="254" spans="1:16">
      <c r="A254" s="109"/>
      <c r="B254" s="109"/>
      <c r="C254" s="109"/>
      <c r="D254" s="109"/>
      <c r="E254" s="109"/>
      <c r="F254" s="110"/>
      <c r="G254" s="109"/>
      <c r="H254" s="109"/>
      <c r="I254" s="109"/>
      <c r="J254" s="109"/>
      <c r="K254" s="109"/>
      <c r="L254" s="109"/>
      <c r="M254" s="109"/>
      <c r="N254" s="109"/>
      <c r="O254" s="109"/>
      <c r="P254" s="109"/>
    </row>
    <row r="255" spans="1:16">
      <c r="A255" s="109"/>
      <c r="B255" s="109"/>
      <c r="C255" s="109"/>
      <c r="D255" s="109"/>
      <c r="E255" s="109"/>
      <c r="F255" s="110"/>
      <c r="G255" s="109"/>
      <c r="H255" s="109"/>
      <c r="I255" s="109"/>
      <c r="J255" s="109"/>
      <c r="K255" s="109"/>
      <c r="L255" s="109"/>
      <c r="M255" s="109"/>
      <c r="N255" s="109"/>
      <c r="O255" s="109"/>
      <c r="P255" s="109"/>
    </row>
    <row r="256" spans="1:16">
      <c r="A256" s="109"/>
      <c r="B256" s="109"/>
      <c r="C256" s="109"/>
      <c r="D256" s="109"/>
      <c r="E256" s="109"/>
      <c r="F256" s="110"/>
      <c r="G256" s="109"/>
      <c r="H256" s="109"/>
      <c r="I256" s="109"/>
      <c r="J256" s="109"/>
      <c r="K256" s="109"/>
      <c r="L256" s="109"/>
      <c r="M256" s="109"/>
      <c r="N256" s="109"/>
      <c r="O256" s="109"/>
      <c r="P256" s="109"/>
    </row>
    <row r="257" spans="1:16">
      <c r="A257" s="109"/>
      <c r="B257" s="109"/>
      <c r="C257" s="109"/>
      <c r="D257" s="109"/>
      <c r="E257" s="109"/>
      <c r="F257" s="110"/>
      <c r="G257" s="109"/>
      <c r="H257" s="109"/>
      <c r="I257" s="109"/>
      <c r="J257" s="109"/>
      <c r="K257" s="109"/>
      <c r="L257" s="109"/>
      <c r="M257" s="109"/>
      <c r="N257" s="109"/>
      <c r="O257" s="109"/>
      <c r="P257" s="109"/>
    </row>
    <row r="258" spans="1:16">
      <c r="A258" s="109"/>
      <c r="B258" s="109"/>
      <c r="C258" s="109"/>
      <c r="D258" s="109"/>
      <c r="E258" s="109"/>
      <c r="F258" s="110"/>
      <c r="G258" s="109"/>
      <c r="H258" s="109"/>
      <c r="I258" s="109"/>
      <c r="J258" s="109"/>
      <c r="K258" s="109"/>
      <c r="L258" s="109"/>
      <c r="M258" s="109"/>
      <c r="N258" s="109"/>
      <c r="O258" s="109"/>
      <c r="P258" s="109"/>
    </row>
    <row r="259" spans="1:16">
      <c r="A259" s="109"/>
      <c r="B259" s="109"/>
      <c r="C259" s="109"/>
      <c r="D259" s="109"/>
      <c r="E259" s="109"/>
      <c r="F259" s="110"/>
      <c r="G259" s="109"/>
      <c r="H259" s="109"/>
      <c r="I259" s="109"/>
      <c r="J259" s="109"/>
      <c r="K259" s="109"/>
      <c r="L259" s="109"/>
      <c r="M259" s="109"/>
      <c r="N259" s="109"/>
      <c r="O259" s="109"/>
      <c r="P259" s="109"/>
    </row>
    <row r="260" spans="1:16">
      <c r="A260" s="109"/>
      <c r="B260" s="109"/>
      <c r="C260" s="109"/>
      <c r="D260" s="109"/>
      <c r="E260" s="109"/>
      <c r="F260" s="110"/>
      <c r="G260" s="109"/>
      <c r="H260" s="109"/>
      <c r="I260" s="109"/>
      <c r="J260" s="109"/>
      <c r="K260" s="109"/>
      <c r="L260" s="109"/>
      <c r="M260" s="109"/>
      <c r="N260" s="109"/>
      <c r="O260" s="109"/>
      <c r="P260" s="109"/>
    </row>
    <row r="261" spans="1:16">
      <c r="A261" s="109"/>
      <c r="B261" s="109"/>
      <c r="C261" s="109"/>
      <c r="D261" s="109"/>
      <c r="E261" s="109"/>
      <c r="F261" s="110"/>
      <c r="G261" s="109"/>
      <c r="H261" s="109"/>
      <c r="I261" s="109"/>
      <c r="J261" s="109"/>
      <c r="K261" s="109"/>
      <c r="L261" s="109"/>
      <c r="M261" s="109"/>
      <c r="N261" s="109"/>
      <c r="O261" s="109"/>
      <c r="P261" s="109"/>
    </row>
    <row r="262" spans="1:16">
      <c r="A262" s="109"/>
      <c r="B262" s="109"/>
      <c r="C262" s="109"/>
      <c r="D262" s="109"/>
      <c r="E262" s="109"/>
      <c r="F262" s="110"/>
      <c r="G262" s="109"/>
      <c r="H262" s="109"/>
      <c r="I262" s="109"/>
      <c r="J262" s="109"/>
      <c r="K262" s="109"/>
      <c r="L262" s="109"/>
      <c r="M262" s="109"/>
      <c r="N262" s="109"/>
      <c r="O262" s="109"/>
      <c r="P262" s="109"/>
    </row>
    <row r="263" spans="1:16">
      <c r="A263" s="109"/>
      <c r="B263" s="109"/>
      <c r="C263" s="109"/>
      <c r="D263" s="109"/>
      <c r="E263" s="109"/>
      <c r="F263" s="110"/>
      <c r="G263" s="109"/>
      <c r="H263" s="109"/>
      <c r="I263" s="109"/>
      <c r="J263" s="109"/>
      <c r="K263" s="109"/>
      <c r="L263" s="109"/>
      <c r="M263" s="109"/>
      <c r="N263" s="109"/>
      <c r="O263" s="109"/>
      <c r="P263" s="109"/>
    </row>
    <row r="264" spans="1:16">
      <c r="A264" s="109"/>
      <c r="B264" s="109"/>
      <c r="C264" s="109"/>
      <c r="D264" s="109"/>
      <c r="E264" s="109"/>
      <c r="F264" s="110"/>
      <c r="G264" s="109"/>
      <c r="H264" s="109"/>
      <c r="I264" s="109"/>
      <c r="J264" s="109"/>
      <c r="K264" s="109"/>
      <c r="L264" s="109"/>
      <c r="M264" s="109"/>
      <c r="N264" s="109"/>
      <c r="O264" s="109"/>
      <c r="P264" s="109"/>
    </row>
    <row r="265" spans="1:16">
      <c r="A265" s="109"/>
      <c r="B265" s="109"/>
      <c r="C265" s="109"/>
      <c r="D265" s="109"/>
      <c r="E265" s="109"/>
      <c r="F265" s="110"/>
      <c r="G265" s="109"/>
      <c r="H265" s="109"/>
      <c r="I265" s="109"/>
      <c r="J265" s="109"/>
      <c r="K265" s="109"/>
      <c r="L265" s="109"/>
      <c r="M265" s="109"/>
      <c r="N265" s="109"/>
      <c r="O265" s="109"/>
      <c r="P265" s="109"/>
    </row>
    <row r="266" spans="1:16">
      <c r="A266" s="109"/>
      <c r="B266" s="109"/>
      <c r="C266" s="109"/>
      <c r="D266" s="109"/>
      <c r="E266" s="109"/>
      <c r="F266" s="110"/>
      <c r="G266" s="109"/>
      <c r="H266" s="109"/>
      <c r="I266" s="109"/>
      <c r="J266" s="109"/>
      <c r="K266" s="109"/>
      <c r="L266" s="109"/>
      <c r="M266" s="109"/>
      <c r="N266" s="109"/>
      <c r="O266" s="109"/>
      <c r="P266" s="109"/>
    </row>
    <row r="267" spans="1:16">
      <c r="A267" s="109"/>
      <c r="B267" s="109"/>
      <c r="C267" s="109"/>
      <c r="D267" s="109"/>
      <c r="E267" s="109"/>
      <c r="F267" s="110"/>
      <c r="G267" s="109"/>
      <c r="H267" s="109"/>
      <c r="I267" s="109"/>
      <c r="J267" s="109"/>
      <c r="K267" s="109"/>
      <c r="L267" s="109"/>
      <c r="M267" s="109"/>
      <c r="N267" s="109"/>
      <c r="O267" s="109"/>
      <c r="P267" s="109"/>
    </row>
    <row r="268" spans="1:16">
      <c r="A268" s="109"/>
      <c r="B268" s="109"/>
      <c r="C268" s="109"/>
      <c r="D268" s="109"/>
      <c r="E268" s="109"/>
      <c r="F268" s="110"/>
      <c r="G268" s="109"/>
      <c r="H268" s="109"/>
      <c r="I268" s="109"/>
      <c r="J268" s="109"/>
      <c r="K268" s="109"/>
      <c r="L268" s="109"/>
      <c r="M268" s="109"/>
      <c r="N268" s="109"/>
      <c r="O268" s="109"/>
      <c r="P268" s="109"/>
    </row>
    <row r="269" spans="1:16">
      <c r="A269" s="109"/>
      <c r="B269" s="109"/>
      <c r="C269" s="109"/>
      <c r="D269" s="109"/>
      <c r="E269" s="109"/>
      <c r="F269" s="110"/>
      <c r="G269" s="109"/>
      <c r="H269" s="109"/>
      <c r="I269" s="109"/>
      <c r="J269" s="109"/>
      <c r="K269" s="109"/>
      <c r="L269" s="109"/>
      <c r="M269" s="109"/>
      <c r="N269" s="109"/>
      <c r="O269" s="109"/>
      <c r="P269" s="109"/>
    </row>
    <row r="270" spans="1:16">
      <c r="A270" s="109"/>
      <c r="B270" s="109"/>
      <c r="C270" s="109"/>
      <c r="D270" s="109"/>
      <c r="E270" s="109"/>
      <c r="F270" s="110"/>
      <c r="G270" s="109"/>
      <c r="H270" s="109"/>
      <c r="I270" s="109"/>
      <c r="J270" s="109"/>
      <c r="K270" s="109"/>
      <c r="L270" s="109"/>
      <c r="M270" s="109"/>
      <c r="N270" s="109"/>
      <c r="O270" s="109"/>
      <c r="P270" s="109"/>
    </row>
    <row r="271" spans="1:16">
      <c r="A271" s="109"/>
      <c r="B271" s="109"/>
      <c r="C271" s="109"/>
      <c r="D271" s="109"/>
      <c r="E271" s="109"/>
      <c r="F271" s="110"/>
      <c r="G271" s="109"/>
      <c r="H271" s="109"/>
      <c r="I271" s="109"/>
      <c r="J271" s="109"/>
      <c r="K271" s="109"/>
      <c r="L271" s="109"/>
      <c r="M271" s="109"/>
      <c r="N271" s="109"/>
      <c r="O271" s="109"/>
      <c r="P271" s="109"/>
    </row>
    <row r="272" spans="1:16">
      <c r="A272" s="109"/>
      <c r="B272" s="109"/>
      <c r="C272" s="109"/>
      <c r="D272" s="109"/>
      <c r="E272" s="109"/>
      <c r="F272" s="110"/>
      <c r="G272" s="109"/>
      <c r="H272" s="109"/>
      <c r="I272" s="109"/>
      <c r="J272" s="109"/>
      <c r="K272" s="109"/>
      <c r="L272" s="109"/>
      <c r="M272" s="109"/>
      <c r="N272" s="109"/>
      <c r="O272" s="109"/>
      <c r="P272" s="109"/>
    </row>
    <row r="273" spans="1:16">
      <c r="A273" s="109"/>
      <c r="B273" s="109"/>
      <c r="C273" s="109"/>
      <c r="D273" s="109"/>
      <c r="E273" s="109"/>
      <c r="F273" s="110"/>
      <c r="G273" s="109"/>
      <c r="H273" s="109"/>
      <c r="I273" s="109"/>
      <c r="J273" s="109"/>
      <c r="K273" s="109"/>
      <c r="L273" s="109"/>
      <c r="M273" s="109"/>
      <c r="N273" s="109"/>
      <c r="O273" s="109"/>
      <c r="P273" s="109"/>
    </row>
    <row r="274" spans="1:16">
      <c r="A274" s="109"/>
      <c r="B274" s="109"/>
      <c r="C274" s="109"/>
      <c r="D274" s="109"/>
      <c r="E274" s="109"/>
      <c r="F274" s="110"/>
      <c r="G274" s="109"/>
      <c r="H274" s="109"/>
      <c r="I274" s="109"/>
      <c r="J274" s="109"/>
      <c r="K274" s="109"/>
      <c r="L274" s="109"/>
      <c r="M274" s="109"/>
      <c r="N274" s="109"/>
      <c r="O274" s="109"/>
      <c r="P274" s="109"/>
    </row>
    <row r="275" spans="1:16">
      <c r="A275" s="109"/>
      <c r="B275" s="109"/>
      <c r="C275" s="109"/>
      <c r="D275" s="109"/>
      <c r="E275" s="109"/>
      <c r="F275" s="110"/>
      <c r="G275" s="109"/>
      <c r="H275" s="109"/>
      <c r="I275" s="109"/>
      <c r="J275" s="109"/>
      <c r="K275" s="109"/>
      <c r="L275" s="109"/>
      <c r="M275" s="109"/>
      <c r="N275" s="109"/>
      <c r="O275" s="109"/>
      <c r="P275" s="109"/>
    </row>
    <row r="276" spans="1:16">
      <c r="A276" s="109"/>
      <c r="B276" s="109"/>
      <c r="C276" s="109"/>
      <c r="D276" s="109"/>
      <c r="E276" s="109"/>
      <c r="F276" s="110"/>
      <c r="G276" s="109"/>
      <c r="H276" s="109"/>
      <c r="I276" s="109"/>
      <c r="J276" s="109"/>
      <c r="K276" s="109"/>
      <c r="L276" s="109"/>
      <c r="M276" s="109"/>
      <c r="N276" s="109"/>
      <c r="O276" s="109"/>
      <c r="P276" s="109"/>
    </row>
    <row r="277" spans="1:16">
      <c r="A277" s="109"/>
      <c r="B277" s="109"/>
      <c r="C277" s="109"/>
      <c r="D277" s="109"/>
      <c r="E277" s="109"/>
      <c r="F277" s="110"/>
      <c r="G277" s="109"/>
      <c r="H277" s="109"/>
      <c r="I277" s="109"/>
      <c r="J277" s="109"/>
      <c r="K277" s="109"/>
      <c r="L277" s="109"/>
      <c r="M277" s="109"/>
      <c r="N277" s="109"/>
      <c r="O277" s="109"/>
      <c r="P277" s="109"/>
    </row>
    <row r="278" spans="1:16">
      <c r="A278" s="109"/>
      <c r="B278" s="109"/>
      <c r="C278" s="109"/>
      <c r="D278" s="109"/>
      <c r="E278" s="109"/>
      <c r="F278" s="110"/>
      <c r="G278" s="109"/>
      <c r="H278" s="109"/>
      <c r="I278" s="109"/>
      <c r="J278" s="109"/>
      <c r="K278" s="109"/>
      <c r="L278" s="109"/>
      <c r="M278" s="109"/>
      <c r="N278" s="109"/>
      <c r="O278" s="109"/>
      <c r="P278" s="109"/>
    </row>
    <row r="279" spans="1:16">
      <c r="A279" s="109"/>
      <c r="B279" s="109"/>
      <c r="C279" s="109"/>
      <c r="D279" s="109"/>
      <c r="E279" s="109"/>
      <c r="F279" s="110"/>
      <c r="G279" s="109"/>
      <c r="H279" s="109"/>
      <c r="I279" s="109"/>
      <c r="J279" s="109"/>
      <c r="K279" s="109"/>
      <c r="L279" s="109"/>
      <c r="M279" s="109"/>
      <c r="N279" s="109"/>
      <c r="O279" s="109"/>
      <c r="P279" s="109"/>
    </row>
    <row r="280" spans="1:16">
      <c r="A280" s="109"/>
      <c r="B280" s="109"/>
      <c r="C280" s="109"/>
      <c r="D280" s="109"/>
      <c r="E280" s="109"/>
      <c r="F280" s="110"/>
      <c r="G280" s="109"/>
      <c r="H280" s="109"/>
      <c r="I280" s="109"/>
      <c r="J280" s="109"/>
      <c r="K280" s="109"/>
      <c r="L280" s="109"/>
      <c r="M280" s="109"/>
      <c r="N280" s="109"/>
      <c r="O280" s="109"/>
      <c r="P280" s="109"/>
    </row>
    <row r="281" spans="1:16">
      <c r="A281" s="109"/>
      <c r="B281" s="109"/>
      <c r="C281" s="109"/>
      <c r="D281" s="109"/>
      <c r="E281" s="109"/>
      <c r="F281" s="110"/>
      <c r="G281" s="109"/>
      <c r="H281" s="109"/>
      <c r="I281" s="109"/>
      <c r="J281" s="109"/>
      <c r="K281" s="109"/>
      <c r="L281" s="109"/>
      <c r="M281" s="109"/>
      <c r="N281" s="109"/>
      <c r="O281" s="109"/>
      <c r="P281" s="109"/>
    </row>
    <row r="282" spans="1:16">
      <c r="A282" s="109"/>
      <c r="B282" s="109"/>
      <c r="C282" s="109"/>
      <c r="D282" s="109"/>
      <c r="E282" s="109"/>
      <c r="F282" s="110"/>
      <c r="G282" s="109"/>
      <c r="H282" s="109"/>
      <c r="I282" s="109"/>
      <c r="J282" s="109"/>
      <c r="K282" s="109"/>
      <c r="L282" s="109"/>
      <c r="M282" s="109"/>
      <c r="N282" s="109"/>
      <c r="O282" s="109"/>
      <c r="P282" s="109"/>
    </row>
    <row r="283" spans="1:16">
      <c r="A283" s="109"/>
      <c r="B283" s="109"/>
      <c r="C283" s="109"/>
      <c r="D283" s="109"/>
      <c r="E283" s="109"/>
      <c r="F283" s="110"/>
      <c r="G283" s="109"/>
      <c r="H283" s="109"/>
      <c r="I283" s="109"/>
      <c r="J283" s="109"/>
      <c r="K283" s="109"/>
      <c r="L283" s="109"/>
      <c r="M283" s="109"/>
      <c r="N283" s="109"/>
      <c r="O283" s="109"/>
      <c r="P283" s="109"/>
    </row>
    <row r="284" spans="1:16">
      <c r="A284" s="109"/>
      <c r="B284" s="109"/>
      <c r="C284" s="109"/>
      <c r="D284" s="109"/>
      <c r="E284" s="109"/>
      <c r="F284" s="110"/>
      <c r="G284" s="109"/>
      <c r="H284" s="109"/>
      <c r="I284" s="109"/>
      <c r="J284" s="109"/>
      <c r="K284" s="109"/>
      <c r="L284" s="109"/>
      <c r="M284" s="109"/>
      <c r="N284" s="109"/>
      <c r="O284" s="109"/>
      <c r="P284" s="109"/>
    </row>
    <row r="285" spans="1:16">
      <c r="A285" s="109"/>
      <c r="B285" s="109"/>
      <c r="C285" s="109"/>
      <c r="D285" s="109"/>
      <c r="E285" s="109"/>
      <c r="F285" s="110"/>
      <c r="G285" s="109"/>
      <c r="H285" s="109"/>
      <c r="I285" s="109"/>
      <c r="J285" s="109"/>
      <c r="K285" s="109"/>
      <c r="L285" s="109"/>
      <c r="M285" s="109"/>
      <c r="N285" s="109"/>
      <c r="O285" s="109"/>
      <c r="P285" s="109"/>
    </row>
    <row r="286" spans="1:16">
      <c r="A286" s="109"/>
      <c r="B286" s="109"/>
      <c r="C286" s="109"/>
      <c r="D286" s="109"/>
      <c r="E286" s="109"/>
      <c r="F286" s="110"/>
      <c r="G286" s="109"/>
      <c r="H286" s="109"/>
      <c r="I286" s="109"/>
      <c r="J286" s="109"/>
      <c r="K286" s="109"/>
      <c r="L286" s="109"/>
      <c r="M286" s="109"/>
      <c r="N286" s="109"/>
      <c r="O286" s="109"/>
      <c r="P286" s="109"/>
    </row>
    <row r="287" spans="1:16">
      <c r="A287" s="109"/>
      <c r="B287" s="109"/>
      <c r="C287" s="109"/>
      <c r="D287" s="109"/>
      <c r="E287" s="109"/>
      <c r="F287" s="110"/>
      <c r="G287" s="109"/>
      <c r="H287" s="109"/>
      <c r="I287" s="109"/>
      <c r="J287" s="109"/>
      <c r="K287" s="109"/>
      <c r="L287" s="109"/>
      <c r="M287" s="109"/>
      <c r="N287" s="109"/>
      <c r="O287" s="109"/>
      <c r="P287" s="109"/>
    </row>
    <row r="288" spans="1:16">
      <c r="A288" s="109"/>
      <c r="B288" s="109"/>
      <c r="C288" s="109"/>
      <c r="D288" s="109"/>
      <c r="E288" s="109"/>
      <c r="F288" s="110"/>
      <c r="G288" s="109"/>
      <c r="H288" s="109"/>
      <c r="I288" s="109"/>
      <c r="J288" s="109"/>
      <c r="K288" s="109"/>
      <c r="L288" s="109"/>
      <c r="M288" s="109"/>
      <c r="N288" s="109"/>
      <c r="O288" s="109"/>
      <c r="P288" s="109"/>
    </row>
    <row r="289" spans="1:16">
      <c r="A289" s="109"/>
      <c r="B289" s="109"/>
      <c r="C289" s="109"/>
      <c r="D289" s="109"/>
      <c r="E289" s="109"/>
      <c r="F289" s="110"/>
      <c r="G289" s="109"/>
      <c r="H289" s="109"/>
      <c r="I289" s="109"/>
      <c r="J289" s="109"/>
      <c r="K289" s="109"/>
      <c r="L289" s="109"/>
      <c r="M289" s="109"/>
      <c r="N289" s="109"/>
      <c r="O289" s="109"/>
      <c r="P289" s="109"/>
    </row>
    <row r="290" spans="1:16">
      <c r="A290" s="109"/>
      <c r="B290" s="109"/>
      <c r="C290" s="109"/>
      <c r="D290" s="109"/>
      <c r="E290" s="109"/>
      <c r="F290" s="110"/>
      <c r="G290" s="109"/>
      <c r="H290" s="109"/>
      <c r="I290" s="109"/>
      <c r="J290" s="109"/>
      <c r="K290" s="109"/>
      <c r="L290" s="109"/>
      <c r="M290" s="109"/>
      <c r="N290" s="109"/>
      <c r="O290" s="109"/>
      <c r="P290" s="109"/>
    </row>
    <row r="291" spans="1:16">
      <c r="A291" s="109"/>
      <c r="B291" s="109"/>
      <c r="C291" s="109"/>
      <c r="D291" s="109"/>
      <c r="E291" s="109"/>
      <c r="F291" s="110"/>
      <c r="G291" s="109"/>
      <c r="H291" s="109"/>
      <c r="I291" s="109"/>
      <c r="J291" s="109"/>
      <c r="K291" s="109"/>
      <c r="L291" s="109"/>
      <c r="M291" s="109"/>
      <c r="N291" s="109"/>
      <c r="O291" s="109"/>
      <c r="P291" s="109"/>
    </row>
    <row r="292" spans="1:16">
      <c r="A292" s="109"/>
      <c r="B292" s="109"/>
      <c r="C292" s="109"/>
      <c r="D292" s="109"/>
      <c r="E292" s="109"/>
      <c r="F292" s="110"/>
      <c r="G292" s="109"/>
      <c r="H292" s="109"/>
      <c r="I292" s="109"/>
      <c r="J292" s="109"/>
      <c r="K292" s="109"/>
      <c r="L292" s="109"/>
      <c r="M292" s="109"/>
      <c r="N292" s="109"/>
      <c r="O292" s="109"/>
      <c r="P292" s="109"/>
    </row>
    <row r="293" spans="1:16">
      <c r="A293" s="109"/>
      <c r="B293" s="109"/>
      <c r="C293" s="109"/>
      <c r="D293" s="109"/>
      <c r="E293" s="109"/>
      <c r="F293" s="110"/>
      <c r="G293" s="109"/>
      <c r="H293" s="109"/>
      <c r="I293" s="109"/>
      <c r="J293" s="109"/>
      <c r="K293" s="109"/>
      <c r="L293" s="109"/>
      <c r="M293" s="109"/>
      <c r="N293" s="109"/>
      <c r="O293" s="109"/>
      <c r="P293" s="109"/>
    </row>
    <row r="294" spans="1:16">
      <c r="A294" s="109"/>
      <c r="B294" s="109"/>
      <c r="C294" s="109"/>
      <c r="D294" s="109"/>
      <c r="E294" s="109"/>
      <c r="F294" s="110"/>
      <c r="G294" s="109"/>
      <c r="H294" s="109"/>
      <c r="I294" s="109"/>
      <c r="J294" s="109"/>
      <c r="K294" s="109"/>
      <c r="L294" s="109"/>
      <c r="M294" s="109"/>
      <c r="N294" s="109"/>
      <c r="O294" s="109"/>
      <c r="P294" s="109"/>
    </row>
    <row r="295" spans="1:16">
      <c r="A295" s="109"/>
      <c r="B295" s="109"/>
      <c r="C295" s="109"/>
      <c r="D295" s="109"/>
      <c r="E295" s="109"/>
      <c r="F295" s="110"/>
      <c r="G295" s="109"/>
      <c r="H295" s="109"/>
      <c r="I295" s="109"/>
      <c r="J295" s="109"/>
      <c r="K295" s="109"/>
      <c r="L295" s="109"/>
      <c r="M295" s="109"/>
      <c r="N295" s="109"/>
      <c r="O295" s="109"/>
      <c r="P295" s="109"/>
    </row>
    <row r="296" spans="1:16">
      <c r="A296" s="109"/>
      <c r="B296" s="109"/>
      <c r="C296" s="109"/>
      <c r="D296" s="109"/>
      <c r="E296" s="109"/>
      <c r="F296" s="110"/>
      <c r="G296" s="109"/>
      <c r="H296" s="109"/>
      <c r="I296" s="109"/>
      <c r="J296" s="109"/>
      <c r="K296" s="109"/>
      <c r="L296" s="109"/>
      <c r="M296" s="109"/>
      <c r="N296" s="109"/>
      <c r="O296" s="109"/>
      <c r="P296" s="109"/>
    </row>
    <row r="297" spans="1:16">
      <c r="A297" s="109"/>
      <c r="B297" s="109"/>
      <c r="C297" s="109"/>
      <c r="D297" s="109"/>
      <c r="E297" s="109"/>
      <c r="F297" s="110"/>
      <c r="G297" s="109"/>
      <c r="H297" s="109"/>
      <c r="I297" s="109"/>
      <c r="J297" s="109"/>
      <c r="K297" s="109"/>
      <c r="L297" s="109"/>
      <c r="M297" s="109"/>
      <c r="N297" s="109"/>
      <c r="O297" s="109"/>
      <c r="P297" s="109"/>
    </row>
    <row r="298" spans="1:16">
      <c r="A298" s="109"/>
      <c r="B298" s="109"/>
      <c r="C298" s="109"/>
      <c r="D298" s="109"/>
      <c r="E298" s="109"/>
      <c r="F298" s="110"/>
      <c r="G298" s="109"/>
      <c r="H298" s="109"/>
      <c r="I298" s="109"/>
      <c r="J298" s="109"/>
      <c r="K298" s="109"/>
      <c r="L298" s="109"/>
      <c r="M298" s="109"/>
      <c r="N298" s="109"/>
      <c r="O298" s="109"/>
      <c r="P298" s="109"/>
    </row>
    <row r="299" spans="1:16">
      <c r="A299" s="109"/>
      <c r="B299" s="109"/>
      <c r="C299" s="109"/>
      <c r="D299" s="109"/>
      <c r="E299" s="109"/>
      <c r="F299" s="110"/>
      <c r="G299" s="109"/>
      <c r="H299" s="109"/>
      <c r="I299" s="109"/>
      <c r="J299" s="109"/>
      <c r="K299" s="109"/>
      <c r="L299" s="109"/>
      <c r="M299" s="109"/>
      <c r="N299" s="109"/>
      <c r="O299" s="109"/>
      <c r="P299" s="109"/>
    </row>
    <row r="300" spans="1:16">
      <c r="A300" s="109"/>
      <c r="B300" s="109"/>
      <c r="C300" s="109"/>
      <c r="D300" s="109"/>
      <c r="E300" s="109"/>
      <c r="F300" s="110"/>
      <c r="G300" s="109"/>
      <c r="H300" s="109"/>
      <c r="I300" s="109"/>
      <c r="J300" s="109"/>
      <c r="K300" s="109"/>
      <c r="L300" s="109"/>
      <c r="M300" s="109"/>
      <c r="N300" s="109"/>
      <c r="O300" s="109"/>
      <c r="P300" s="109"/>
    </row>
    <row r="301" spans="1:16">
      <c r="A301" s="109"/>
      <c r="B301" s="109"/>
      <c r="C301" s="109"/>
      <c r="D301" s="109"/>
      <c r="E301" s="109"/>
      <c r="F301" s="110"/>
      <c r="G301" s="109"/>
      <c r="H301" s="109"/>
      <c r="I301" s="109"/>
      <c r="J301" s="109"/>
      <c r="K301" s="109"/>
      <c r="L301" s="109"/>
      <c r="M301" s="109"/>
      <c r="N301" s="109"/>
      <c r="O301" s="109"/>
      <c r="P301" s="109"/>
    </row>
    <row r="302" spans="1:16">
      <c r="A302" s="109"/>
      <c r="B302" s="109"/>
      <c r="C302" s="109"/>
      <c r="D302" s="109"/>
      <c r="E302" s="109"/>
      <c r="F302" s="110"/>
      <c r="G302" s="109"/>
      <c r="H302" s="109"/>
      <c r="I302" s="109"/>
      <c r="J302" s="109"/>
      <c r="K302" s="109"/>
      <c r="L302" s="109"/>
      <c r="M302" s="109"/>
      <c r="N302" s="109"/>
      <c r="O302" s="109"/>
      <c r="P302" s="109"/>
    </row>
    <row r="303" spans="1:16">
      <c r="A303" s="109"/>
      <c r="B303" s="109"/>
      <c r="C303" s="109"/>
      <c r="D303" s="109"/>
      <c r="E303" s="109"/>
      <c r="F303" s="110"/>
      <c r="G303" s="109"/>
      <c r="H303" s="109"/>
      <c r="I303" s="109"/>
      <c r="J303" s="109"/>
      <c r="K303" s="109"/>
      <c r="L303" s="109"/>
      <c r="M303" s="109"/>
      <c r="N303" s="109"/>
      <c r="O303" s="109"/>
      <c r="P303" s="109"/>
    </row>
    <row r="304" spans="1:16">
      <c r="A304" s="109"/>
      <c r="B304" s="109"/>
      <c r="C304" s="109"/>
      <c r="D304" s="109"/>
      <c r="E304" s="109"/>
      <c r="F304" s="110"/>
      <c r="G304" s="109"/>
      <c r="H304" s="109"/>
      <c r="I304" s="109"/>
      <c r="J304" s="109"/>
      <c r="K304" s="109"/>
      <c r="L304" s="109"/>
      <c r="M304" s="109"/>
      <c r="N304" s="109"/>
      <c r="O304" s="109"/>
      <c r="P304" s="109"/>
    </row>
    <row r="305" spans="1:16">
      <c r="A305" s="109"/>
      <c r="B305" s="109"/>
      <c r="C305" s="109"/>
      <c r="D305" s="109"/>
      <c r="E305" s="109"/>
      <c r="F305" s="110"/>
      <c r="G305" s="109"/>
      <c r="H305" s="109"/>
      <c r="I305" s="109"/>
      <c r="J305" s="109"/>
      <c r="K305" s="109"/>
      <c r="L305" s="109"/>
      <c r="M305" s="109"/>
      <c r="N305" s="109"/>
      <c r="O305" s="109"/>
      <c r="P305" s="109"/>
    </row>
    <row r="306" spans="1:16">
      <c r="A306" s="109"/>
      <c r="B306" s="109"/>
      <c r="C306" s="109"/>
      <c r="D306" s="109"/>
      <c r="E306" s="109"/>
      <c r="F306" s="110"/>
      <c r="G306" s="109"/>
      <c r="H306" s="109"/>
      <c r="I306" s="109"/>
      <c r="J306" s="109"/>
      <c r="K306" s="109"/>
      <c r="L306" s="109"/>
      <c r="M306" s="109"/>
      <c r="N306" s="109"/>
      <c r="O306" s="109"/>
      <c r="P306" s="109"/>
    </row>
    <row r="307" spans="1:16">
      <c r="A307" s="109"/>
      <c r="B307" s="109"/>
      <c r="C307" s="109"/>
      <c r="D307" s="109"/>
      <c r="E307" s="109"/>
      <c r="F307" s="110"/>
      <c r="G307" s="109"/>
      <c r="H307" s="109"/>
      <c r="I307" s="109"/>
      <c r="J307" s="109"/>
      <c r="K307" s="109"/>
      <c r="L307" s="109"/>
      <c r="M307" s="109"/>
      <c r="N307" s="109"/>
      <c r="O307" s="109"/>
      <c r="P307" s="109"/>
    </row>
    <row r="308" spans="1:16">
      <c r="A308" s="109"/>
      <c r="B308" s="109"/>
      <c r="C308" s="109"/>
      <c r="D308" s="109"/>
      <c r="E308" s="109"/>
      <c r="F308" s="110"/>
      <c r="G308" s="109"/>
      <c r="H308" s="109"/>
      <c r="I308" s="109"/>
      <c r="J308" s="109"/>
      <c r="K308" s="109"/>
      <c r="L308" s="109"/>
      <c r="M308" s="109"/>
      <c r="N308" s="109"/>
      <c r="O308" s="109"/>
      <c r="P308" s="109"/>
    </row>
    <row r="309" spans="1:16">
      <c r="A309" s="109"/>
      <c r="B309" s="109"/>
      <c r="C309" s="109"/>
      <c r="D309" s="109"/>
      <c r="E309" s="109"/>
      <c r="F309" s="110"/>
      <c r="G309" s="109"/>
      <c r="H309" s="109"/>
      <c r="I309" s="109"/>
      <c r="J309" s="109"/>
      <c r="K309" s="109"/>
      <c r="L309" s="109"/>
      <c r="M309" s="109"/>
      <c r="N309" s="109"/>
      <c r="O309" s="109"/>
      <c r="P309" s="109"/>
    </row>
    <row r="310" spans="1:16">
      <c r="A310" s="109"/>
      <c r="B310" s="109"/>
      <c r="C310" s="109"/>
      <c r="D310" s="109"/>
      <c r="E310" s="109"/>
      <c r="F310" s="110"/>
      <c r="G310" s="109"/>
      <c r="H310" s="109"/>
      <c r="I310" s="109"/>
      <c r="J310" s="109"/>
      <c r="K310" s="109"/>
      <c r="L310" s="109"/>
      <c r="M310" s="109"/>
      <c r="N310" s="109"/>
      <c r="O310" s="109"/>
      <c r="P310" s="109"/>
    </row>
    <row r="311" spans="1:16">
      <c r="A311" s="109"/>
      <c r="B311" s="109"/>
      <c r="C311" s="109"/>
      <c r="D311" s="109"/>
      <c r="E311" s="109"/>
      <c r="F311" s="110"/>
      <c r="G311" s="109"/>
      <c r="H311" s="109"/>
      <c r="I311" s="109"/>
      <c r="J311" s="109"/>
      <c r="K311" s="109"/>
      <c r="L311" s="109"/>
      <c r="M311" s="109"/>
      <c r="N311" s="109"/>
      <c r="O311" s="109"/>
      <c r="P311" s="109"/>
    </row>
    <row r="312" spans="1:16">
      <c r="A312" s="109"/>
      <c r="B312" s="109"/>
      <c r="C312" s="109"/>
      <c r="D312" s="109"/>
      <c r="E312" s="109"/>
      <c r="F312" s="110"/>
      <c r="G312" s="109"/>
      <c r="H312" s="109"/>
      <c r="I312" s="109"/>
      <c r="J312" s="109"/>
      <c r="K312" s="109"/>
      <c r="L312" s="109"/>
      <c r="M312" s="109"/>
      <c r="N312" s="109"/>
      <c r="O312" s="109"/>
      <c r="P312" s="109"/>
    </row>
    <row r="313" spans="1:16">
      <c r="A313" s="109"/>
      <c r="B313" s="109"/>
      <c r="C313" s="109"/>
      <c r="D313" s="109"/>
      <c r="E313" s="109"/>
      <c r="F313" s="110"/>
      <c r="G313" s="109"/>
      <c r="H313" s="109"/>
      <c r="I313" s="109"/>
      <c r="J313" s="109"/>
      <c r="K313" s="109"/>
      <c r="L313" s="109"/>
      <c r="M313" s="109"/>
      <c r="N313" s="109"/>
      <c r="O313" s="109"/>
      <c r="P313" s="109"/>
    </row>
    <row r="314" spans="1:16">
      <c r="A314" s="109"/>
      <c r="B314" s="109"/>
      <c r="C314" s="109"/>
      <c r="D314" s="109"/>
      <c r="E314" s="109"/>
      <c r="F314" s="110"/>
      <c r="G314" s="109"/>
      <c r="H314" s="109"/>
      <c r="I314" s="109"/>
      <c r="J314" s="109"/>
      <c r="K314" s="109"/>
      <c r="L314" s="109"/>
      <c r="M314" s="109"/>
      <c r="N314" s="109"/>
      <c r="O314" s="109"/>
      <c r="P314" s="109"/>
    </row>
    <row r="315" spans="1:16">
      <c r="A315" s="109"/>
      <c r="B315" s="109"/>
      <c r="C315" s="109"/>
      <c r="D315" s="109"/>
      <c r="E315" s="109"/>
      <c r="F315" s="110"/>
      <c r="G315" s="109"/>
      <c r="H315" s="109"/>
      <c r="I315" s="109"/>
      <c r="J315" s="109"/>
      <c r="K315" s="109"/>
      <c r="L315" s="109"/>
      <c r="M315" s="109"/>
      <c r="N315" s="109"/>
      <c r="O315" s="109"/>
      <c r="P315" s="109"/>
    </row>
    <row r="316" spans="1:16">
      <c r="A316" s="109"/>
      <c r="B316" s="109"/>
      <c r="C316" s="109"/>
      <c r="D316" s="109"/>
      <c r="E316" s="109"/>
      <c r="F316" s="110"/>
      <c r="G316" s="109"/>
      <c r="H316" s="109"/>
      <c r="I316" s="109"/>
      <c r="J316" s="109"/>
      <c r="K316" s="109"/>
      <c r="L316" s="109"/>
      <c r="M316" s="109"/>
      <c r="N316" s="109"/>
      <c r="O316" s="109"/>
      <c r="P316" s="109"/>
    </row>
    <row r="317" spans="1:16">
      <c r="A317" s="109"/>
      <c r="B317" s="109"/>
      <c r="C317" s="109"/>
      <c r="D317" s="109"/>
      <c r="E317" s="109"/>
      <c r="F317" s="110"/>
      <c r="G317" s="109"/>
      <c r="H317" s="109"/>
      <c r="I317" s="109"/>
      <c r="J317" s="109"/>
      <c r="K317" s="109"/>
      <c r="L317" s="109"/>
      <c r="M317" s="109"/>
      <c r="N317" s="109"/>
      <c r="O317" s="109"/>
      <c r="P317" s="109"/>
    </row>
    <row r="318" spans="1:16">
      <c r="A318" s="109"/>
      <c r="B318" s="109"/>
      <c r="C318" s="109"/>
      <c r="D318" s="109"/>
      <c r="E318" s="109"/>
      <c r="F318" s="110"/>
      <c r="G318" s="109"/>
      <c r="H318" s="109"/>
      <c r="I318" s="109"/>
      <c r="J318" s="109"/>
      <c r="K318" s="109"/>
      <c r="L318" s="109"/>
      <c r="M318" s="109"/>
      <c r="N318" s="109"/>
      <c r="O318" s="109"/>
      <c r="P318" s="109"/>
    </row>
    <row r="319" spans="1:16">
      <c r="A319" s="109"/>
      <c r="B319" s="109"/>
      <c r="C319" s="109"/>
      <c r="D319" s="109"/>
      <c r="E319" s="109"/>
      <c r="F319" s="110"/>
      <c r="G319" s="109"/>
      <c r="H319" s="109"/>
      <c r="I319" s="109"/>
      <c r="J319" s="109"/>
      <c r="K319" s="109"/>
      <c r="L319" s="109"/>
      <c r="M319" s="109"/>
      <c r="N319" s="109"/>
      <c r="O319" s="109"/>
      <c r="P319" s="109"/>
    </row>
    <row r="320" spans="1:16">
      <c r="A320" s="109"/>
      <c r="B320" s="109"/>
      <c r="C320" s="109"/>
      <c r="D320" s="109"/>
      <c r="E320" s="109"/>
      <c r="F320" s="110"/>
      <c r="G320" s="109"/>
      <c r="H320" s="109"/>
      <c r="I320" s="109"/>
      <c r="J320" s="109"/>
      <c r="K320" s="109"/>
      <c r="L320" s="109"/>
      <c r="M320" s="109"/>
      <c r="N320" s="109"/>
      <c r="O320" s="109"/>
      <c r="P320" s="109"/>
    </row>
    <row r="321" spans="1:16">
      <c r="A321" s="109"/>
      <c r="B321" s="109"/>
      <c r="C321" s="109"/>
      <c r="D321" s="109"/>
      <c r="E321" s="109"/>
      <c r="F321" s="110"/>
      <c r="G321" s="109"/>
      <c r="H321" s="109"/>
      <c r="I321" s="109"/>
      <c r="J321" s="109"/>
      <c r="K321" s="109"/>
      <c r="L321" s="109"/>
      <c r="M321" s="109"/>
      <c r="N321" s="109"/>
      <c r="O321" s="109"/>
      <c r="P321" s="109"/>
    </row>
    <row r="322" spans="1:16">
      <c r="A322" s="109"/>
      <c r="B322" s="109"/>
      <c r="C322" s="109"/>
      <c r="D322" s="109"/>
      <c r="E322" s="109"/>
      <c r="F322" s="110"/>
      <c r="G322" s="109"/>
      <c r="H322" s="109"/>
      <c r="I322" s="109"/>
      <c r="J322" s="109"/>
      <c r="K322" s="109"/>
      <c r="L322" s="109"/>
      <c r="M322" s="109"/>
      <c r="N322" s="109"/>
      <c r="O322" s="109"/>
      <c r="P322" s="109"/>
    </row>
    <row r="323" spans="1:16">
      <c r="A323" s="109"/>
      <c r="B323" s="109"/>
      <c r="C323" s="109"/>
      <c r="D323" s="109"/>
      <c r="E323" s="109"/>
      <c r="F323" s="110"/>
      <c r="G323" s="109"/>
      <c r="H323" s="109"/>
      <c r="I323" s="109"/>
      <c r="J323" s="109"/>
      <c r="K323" s="109"/>
      <c r="L323" s="109"/>
      <c r="M323" s="109"/>
      <c r="N323" s="109"/>
      <c r="O323" s="109"/>
      <c r="P323" s="109"/>
    </row>
    <row r="324" spans="1:16">
      <c r="A324" s="109"/>
      <c r="B324" s="109"/>
      <c r="C324" s="109"/>
      <c r="D324" s="109"/>
      <c r="E324" s="109"/>
      <c r="F324" s="110"/>
      <c r="G324" s="109"/>
      <c r="H324" s="109"/>
      <c r="I324" s="109"/>
      <c r="J324" s="109"/>
      <c r="K324" s="109"/>
      <c r="L324" s="109"/>
      <c r="M324" s="109"/>
      <c r="N324" s="109"/>
      <c r="O324" s="109"/>
      <c r="P324" s="109"/>
    </row>
    <row r="325" spans="1:16">
      <c r="A325" s="109"/>
      <c r="B325" s="109"/>
      <c r="C325" s="109"/>
      <c r="D325" s="109"/>
      <c r="E325" s="109"/>
      <c r="F325" s="110"/>
      <c r="G325" s="109"/>
      <c r="H325" s="109"/>
      <c r="I325" s="109"/>
      <c r="J325" s="109"/>
      <c r="K325" s="109"/>
      <c r="L325" s="109"/>
      <c r="M325" s="109"/>
      <c r="N325" s="109"/>
      <c r="O325" s="109"/>
      <c r="P325" s="109"/>
    </row>
    <row r="326" spans="1:16">
      <c r="A326" s="109"/>
      <c r="B326" s="109"/>
      <c r="C326" s="109"/>
      <c r="D326" s="109"/>
      <c r="E326" s="109"/>
      <c r="F326" s="110"/>
      <c r="G326" s="109"/>
      <c r="H326" s="109"/>
      <c r="I326" s="109"/>
      <c r="J326" s="109"/>
      <c r="K326" s="109"/>
      <c r="L326" s="109"/>
      <c r="M326" s="109"/>
      <c r="N326" s="109"/>
      <c r="O326" s="109"/>
      <c r="P326" s="109"/>
    </row>
    <row r="327" spans="1:16">
      <c r="A327" s="109"/>
      <c r="B327" s="109"/>
      <c r="C327" s="109"/>
      <c r="D327" s="109"/>
      <c r="E327" s="109"/>
      <c r="F327" s="110"/>
      <c r="G327" s="109"/>
      <c r="H327" s="109"/>
      <c r="I327" s="109"/>
      <c r="J327" s="109"/>
      <c r="K327" s="109"/>
      <c r="L327" s="109"/>
      <c r="M327" s="109"/>
      <c r="N327" s="109"/>
      <c r="O327" s="109"/>
      <c r="P327" s="109"/>
    </row>
    <row r="328" spans="1:16">
      <c r="A328" s="109"/>
      <c r="B328" s="109"/>
      <c r="C328" s="109"/>
      <c r="D328" s="109"/>
      <c r="E328" s="109"/>
      <c r="F328" s="110"/>
      <c r="G328" s="109"/>
      <c r="H328" s="109"/>
      <c r="I328" s="109"/>
      <c r="J328" s="109"/>
      <c r="K328" s="109"/>
      <c r="L328" s="109"/>
      <c r="M328" s="109"/>
      <c r="N328" s="109"/>
      <c r="O328" s="109"/>
      <c r="P328" s="109"/>
    </row>
    <row r="329" spans="1:16">
      <c r="A329" s="109"/>
      <c r="B329" s="109"/>
      <c r="C329" s="109"/>
      <c r="D329" s="109"/>
      <c r="E329" s="109"/>
      <c r="F329" s="110"/>
      <c r="G329" s="109"/>
      <c r="H329" s="109"/>
      <c r="I329" s="109"/>
      <c r="J329" s="109"/>
      <c r="K329" s="109"/>
      <c r="L329" s="109"/>
      <c r="M329" s="109"/>
      <c r="N329" s="109"/>
      <c r="O329" s="109"/>
      <c r="P329" s="109"/>
    </row>
    <row r="330" spans="1:16">
      <c r="A330" s="109"/>
      <c r="B330" s="109"/>
      <c r="C330" s="109"/>
      <c r="D330" s="109"/>
      <c r="E330" s="109"/>
      <c r="F330" s="110"/>
      <c r="G330" s="109"/>
      <c r="H330" s="109"/>
      <c r="I330" s="109"/>
      <c r="J330" s="109"/>
      <c r="K330" s="109"/>
      <c r="L330" s="109"/>
      <c r="M330" s="109"/>
      <c r="N330" s="109"/>
      <c r="O330" s="109"/>
      <c r="P330" s="109"/>
    </row>
    <row r="331" spans="1:16">
      <c r="A331" s="109"/>
      <c r="B331" s="109"/>
      <c r="C331" s="109"/>
      <c r="D331" s="109"/>
      <c r="E331" s="109"/>
      <c r="F331" s="110"/>
      <c r="G331" s="109"/>
      <c r="H331" s="109"/>
      <c r="I331" s="109"/>
      <c r="J331" s="109"/>
      <c r="K331" s="109"/>
      <c r="L331" s="109"/>
      <c r="M331" s="109"/>
      <c r="N331" s="109"/>
      <c r="O331" s="109"/>
      <c r="P331" s="109"/>
    </row>
    <row r="332" spans="1:16">
      <c r="A332" s="109"/>
      <c r="B332" s="109"/>
      <c r="C332" s="109"/>
      <c r="D332" s="109"/>
      <c r="E332" s="109"/>
      <c r="F332" s="110"/>
      <c r="G332" s="109"/>
      <c r="H332" s="109"/>
      <c r="I332" s="109"/>
      <c r="J332" s="109"/>
      <c r="K332" s="109"/>
      <c r="L332" s="109"/>
      <c r="M332" s="109"/>
      <c r="N332" s="109"/>
      <c r="O332" s="109"/>
      <c r="P332" s="109"/>
    </row>
    <row r="333" spans="1:16">
      <c r="A333" s="109"/>
      <c r="B333" s="109"/>
      <c r="C333" s="109"/>
      <c r="D333" s="109"/>
      <c r="E333" s="109"/>
      <c r="F333" s="110"/>
      <c r="G333" s="109"/>
      <c r="H333" s="109"/>
      <c r="I333" s="109"/>
      <c r="J333" s="109"/>
      <c r="K333" s="109"/>
      <c r="L333" s="109"/>
      <c r="M333" s="109"/>
      <c r="N333" s="109"/>
      <c r="O333" s="109"/>
      <c r="P333" s="109"/>
    </row>
    <row r="334" spans="1:16">
      <c r="A334" s="109"/>
      <c r="B334" s="109"/>
      <c r="C334" s="109"/>
      <c r="D334" s="109"/>
      <c r="E334" s="109"/>
      <c r="F334" s="110"/>
      <c r="G334" s="109"/>
      <c r="H334" s="109"/>
      <c r="I334" s="109"/>
      <c r="J334" s="109"/>
      <c r="K334" s="109"/>
      <c r="L334" s="109"/>
      <c r="M334" s="109"/>
      <c r="N334" s="109"/>
      <c r="O334" s="109"/>
      <c r="P334" s="109"/>
    </row>
    <row r="335" spans="1:16">
      <c r="A335" s="109"/>
      <c r="B335" s="109"/>
      <c r="C335" s="109"/>
      <c r="D335" s="109"/>
      <c r="E335" s="109"/>
      <c r="F335" s="110"/>
      <c r="G335" s="109"/>
      <c r="H335" s="109"/>
      <c r="I335" s="109"/>
      <c r="J335" s="109"/>
      <c r="K335" s="109"/>
      <c r="L335" s="109"/>
      <c r="M335" s="109"/>
      <c r="N335" s="109"/>
      <c r="O335" s="109"/>
      <c r="P335" s="109"/>
    </row>
    <row r="336" spans="1:16">
      <c r="A336" s="109"/>
      <c r="B336" s="109"/>
      <c r="C336" s="109"/>
      <c r="D336" s="109"/>
      <c r="E336" s="109"/>
      <c r="F336" s="110"/>
      <c r="G336" s="109"/>
      <c r="H336" s="109"/>
      <c r="I336" s="109"/>
      <c r="J336" s="109"/>
      <c r="K336" s="109"/>
      <c r="L336" s="109"/>
      <c r="M336" s="109"/>
      <c r="N336" s="109"/>
      <c r="O336" s="109"/>
      <c r="P336" s="109"/>
    </row>
    <row r="337" spans="1:16">
      <c r="A337" s="109"/>
      <c r="B337" s="109"/>
      <c r="C337" s="109"/>
      <c r="D337" s="109"/>
      <c r="E337" s="109"/>
      <c r="F337" s="110"/>
      <c r="G337" s="109"/>
      <c r="H337" s="109"/>
      <c r="I337" s="109"/>
      <c r="J337" s="109"/>
      <c r="K337" s="109"/>
      <c r="L337" s="109"/>
      <c r="M337" s="109"/>
      <c r="N337" s="109"/>
      <c r="O337" s="109"/>
      <c r="P337" s="109"/>
    </row>
    <row r="338" spans="1:16">
      <c r="A338" s="109"/>
      <c r="B338" s="109"/>
      <c r="C338" s="109"/>
      <c r="D338" s="109"/>
      <c r="E338" s="109"/>
      <c r="F338" s="110"/>
      <c r="G338" s="109"/>
      <c r="H338" s="109"/>
      <c r="I338" s="109"/>
      <c r="J338" s="109"/>
      <c r="K338" s="109"/>
      <c r="L338" s="109"/>
      <c r="M338" s="109"/>
      <c r="N338" s="109"/>
      <c r="O338" s="109"/>
      <c r="P338" s="109"/>
    </row>
    <row r="339" spans="1:16">
      <c r="A339" s="109"/>
      <c r="B339" s="109"/>
      <c r="C339" s="109"/>
      <c r="D339" s="109"/>
      <c r="E339" s="109"/>
      <c r="F339" s="110"/>
      <c r="G339" s="109"/>
      <c r="H339" s="109"/>
      <c r="I339" s="109"/>
      <c r="J339" s="109"/>
      <c r="K339" s="109"/>
      <c r="L339" s="109"/>
      <c r="M339" s="109"/>
      <c r="N339" s="109"/>
      <c r="O339" s="109"/>
      <c r="P339" s="109"/>
    </row>
    <row r="340" spans="1:16">
      <c r="A340" s="109"/>
      <c r="B340" s="109"/>
      <c r="C340" s="109"/>
      <c r="D340" s="109"/>
      <c r="E340" s="109"/>
      <c r="F340" s="110"/>
      <c r="G340" s="109"/>
      <c r="H340" s="109"/>
      <c r="I340" s="109"/>
      <c r="J340" s="109"/>
      <c r="K340" s="109"/>
      <c r="L340" s="109"/>
      <c r="M340" s="109"/>
      <c r="N340" s="109"/>
      <c r="O340" s="109"/>
      <c r="P340" s="109"/>
    </row>
    <row r="341" spans="1:16">
      <c r="A341" s="109"/>
      <c r="B341" s="109"/>
      <c r="C341" s="109"/>
      <c r="D341" s="109"/>
      <c r="E341" s="109"/>
      <c r="F341" s="110"/>
      <c r="G341" s="109"/>
      <c r="H341" s="109"/>
      <c r="I341" s="109"/>
      <c r="J341" s="109"/>
      <c r="K341" s="109"/>
      <c r="L341" s="109"/>
      <c r="M341" s="109"/>
      <c r="N341" s="109"/>
      <c r="O341" s="109"/>
      <c r="P341" s="109"/>
    </row>
    <row r="342" spans="1:16">
      <c r="A342" s="109"/>
      <c r="B342" s="109"/>
      <c r="C342" s="109"/>
      <c r="D342" s="109"/>
      <c r="E342" s="109"/>
      <c r="F342" s="110"/>
      <c r="G342" s="109"/>
      <c r="H342" s="109"/>
      <c r="I342" s="109"/>
      <c r="J342" s="109"/>
      <c r="K342" s="109"/>
      <c r="L342" s="109"/>
      <c r="M342" s="109"/>
      <c r="N342" s="109"/>
      <c r="O342" s="109"/>
      <c r="P342" s="109"/>
    </row>
    <row r="343" spans="1:16">
      <c r="A343" s="109"/>
      <c r="B343" s="109"/>
      <c r="C343" s="109"/>
      <c r="D343" s="109"/>
      <c r="E343" s="109"/>
      <c r="F343" s="110"/>
      <c r="G343" s="109"/>
      <c r="H343" s="109"/>
      <c r="I343" s="109"/>
      <c r="J343" s="109"/>
      <c r="K343" s="109"/>
      <c r="L343" s="109"/>
      <c r="M343" s="109"/>
      <c r="N343" s="109"/>
      <c r="O343" s="109"/>
      <c r="P343" s="109"/>
    </row>
    <row r="344" spans="1:16">
      <c r="A344" s="109"/>
      <c r="B344" s="109"/>
      <c r="C344" s="109"/>
      <c r="D344" s="109"/>
      <c r="E344" s="109"/>
      <c r="F344" s="110"/>
      <c r="G344" s="109"/>
      <c r="H344" s="109"/>
      <c r="I344" s="109"/>
      <c r="J344" s="109"/>
      <c r="K344" s="109"/>
      <c r="L344" s="109"/>
      <c r="M344" s="109"/>
      <c r="N344" s="109"/>
      <c r="O344" s="109"/>
      <c r="P344" s="109"/>
    </row>
    <row r="345" spans="1:16">
      <c r="A345" s="109"/>
      <c r="B345" s="109"/>
      <c r="C345" s="109"/>
      <c r="D345" s="109"/>
      <c r="E345" s="109"/>
      <c r="F345" s="110"/>
      <c r="G345" s="109"/>
      <c r="H345" s="109"/>
      <c r="I345" s="109"/>
      <c r="J345" s="109"/>
      <c r="K345" s="109"/>
      <c r="L345" s="109"/>
      <c r="M345" s="109"/>
      <c r="N345" s="109"/>
      <c r="O345" s="109"/>
      <c r="P345" s="109"/>
    </row>
    <row r="346" spans="1:16">
      <c r="A346" s="109"/>
      <c r="B346" s="109"/>
      <c r="C346" s="109"/>
      <c r="D346" s="109"/>
      <c r="E346" s="109"/>
      <c r="F346" s="110"/>
      <c r="G346" s="109"/>
      <c r="H346" s="109"/>
      <c r="I346" s="109"/>
      <c r="J346" s="109"/>
      <c r="K346" s="109"/>
      <c r="L346" s="109"/>
      <c r="M346" s="109"/>
      <c r="N346" s="109"/>
      <c r="O346" s="109"/>
      <c r="P346" s="109"/>
    </row>
    <row r="347" spans="1:16">
      <c r="A347" s="109"/>
      <c r="B347" s="109"/>
      <c r="C347" s="109"/>
      <c r="D347" s="109"/>
      <c r="E347" s="109"/>
      <c r="F347" s="110"/>
      <c r="G347" s="109"/>
      <c r="H347" s="109"/>
      <c r="I347" s="109"/>
      <c r="J347" s="109"/>
      <c r="K347" s="109"/>
      <c r="L347" s="109"/>
      <c r="M347" s="109"/>
      <c r="N347" s="109"/>
      <c r="O347" s="109"/>
      <c r="P347" s="109"/>
    </row>
    <row r="348" spans="1:16">
      <c r="A348" s="109"/>
      <c r="B348" s="109"/>
      <c r="C348" s="109"/>
      <c r="D348" s="109"/>
      <c r="E348" s="109"/>
      <c r="F348" s="110"/>
      <c r="G348" s="109"/>
      <c r="H348" s="109"/>
      <c r="I348" s="109"/>
      <c r="J348" s="109"/>
      <c r="K348" s="109"/>
      <c r="L348" s="109"/>
      <c r="M348" s="109"/>
      <c r="N348" s="109"/>
      <c r="O348" s="109"/>
      <c r="P348" s="109"/>
    </row>
    <row r="349" spans="1:16">
      <c r="A349" s="109"/>
      <c r="B349" s="109"/>
      <c r="C349" s="109"/>
      <c r="D349" s="109"/>
      <c r="E349" s="109"/>
      <c r="F349" s="110"/>
      <c r="G349" s="109"/>
      <c r="H349" s="109"/>
      <c r="I349" s="109"/>
      <c r="J349" s="109"/>
      <c r="K349" s="109"/>
      <c r="L349" s="109"/>
      <c r="M349" s="109"/>
      <c r="N349" s="109"/>
      <c r="O349" s="109"/>
      <c r="P349" s="109"/>
    </row>
    <row r="350" spans="1:16">
      <c r="A350" s="109"/>
      <c r="B350" s="109"/>
      <c r="C350" s="109"/>
      <c r="D350" s="109"/>
      <c r="E350" s="109"/>
      <c r="F350" s="110"/>
      <c r="G350" s="109"/>
      <c r="H350" s="109"/>
      <c r="I350" s="109"/>
      <c r="J350" s="109"/>
      <c r="K350" s="109"/>
      <c r="L350" s="109"/>
      <c r="M350" s="109"/>
      <c r="N350" s="109"/>
      <c r="O350" s="109"/>
      <c r="P350" s="109"/>
    </row>
    <row r="351" spans="1:16">
      <c r="A351" s="109"/>
      <c r="B351" s="109"/>
      <c r="C351" s="109"/>
      <c r="D351" s="109"/>
      <c r="E351" s="109"/>
      <c r="F351" s="110"/>
      <c r="G351" s="109"/>
      <c r="H351" s="109"/>
      <c r="I351" s="109"/>
      <c r="J351" s="109"/>
      <c r="K351" s="109"/>
      <c r="L351" s="109"/>
      <c r="M351" s="109"/>
      <c r="N351" s="109"/>
      <c r="O351" s="109"/>
      <c r="P351" s="109"/>
    </row>
    <row r="352" spans="1:16">
      <c r="A352" s="109"/>
      <c r="B352" s="109"/>
      <c r="C352" s="109"/>
      <c r="D352" s="109"/>
      <c r="E352" s="109"/>
      <c r="F352" s="110"/>
      <c r="G352" s="109"/>
      <c r="H352" s="109"/>
      <c r="I352" s="109"/>
      <c r="J352" s="109"/>
      <c r="K352" s="109"/>
      <c r="L352" s="109"/>
      <c r="M352" s="109"/>
      <c r="N352" s="109"/>
      <c r="O352" s="109"/>
      <c r="P352" s="109"/>
    </row>
    <row r="353" spans="1:16">
      <c r="A353" s="109"/>
      <c r="B353" s="109"/>
      <c r="C353" s="109"/>
      <c r="D353" s="109"/>
      <c r="E353" s="109"/>
      <c r="F353" s="110"/>
      <c r="G353" s="109"/>
      <c r="H353" s="109"/>
      <c r="I353" s="109"/>
      <c r="J353" s="109"/>
      <c r="K353" s="109"/>
      <c r="L353" s="109"/>
      <c r="M353" s="109"/>
      <c r="N353" s="109"/>
      <c r="O353" s="109"/>
      <c r="P353" s="109"/>
    </row>
    <row r="354" spans="1:16">
      <c r="A354" s="109"/>
      <c r="B354" s="109"/>
      <c r="C354" s="109"/>
      <c r="D354" s="109"/>
      <c r="E354" s="109"/>
      <c r="F354" s="110"/>
      <c r="G354" s="109"/>
      <c r="H354" s="109"/>
      <c r="I354" s="109"/>
      <c r="J354" s="109"/>
      <c r="K354" s="109"/>
      <c r="L354" s="109"/>
      <c r="M354" s="109"/>
      <c r="N354" s="109"/>
      <c r="O354" s="109"/>
      <c r="P354" s="109"/>
    </row>
    <row r="355" spans="1:16">
      <c r="A355" s="109"/>
      <c r="B355" s="109"/>
      <c r="C355" s="109"/>
      <c r="D355" s="109"/>
      <c r="E355" s="109"/>
      <c r="F355" s="110"/>
      <c r="G355" s="109"/>
      <c r="H355" s="109"/>
      <c r="I355" s="109"/>
      <c r="J355" s="109"/>
      <c r="K355" s="109"/>
      <c r="L355" s="109"/>
      <c r="M355" s="109"/>
      <c r="N355" s="109"/>
      <c r="O355" s="109"/>
      <c r="P355" s="109"/>
    </row>
    <row r="356" spans="1:16">
      <c r="A356" s="109"/>
      <c r="B356" s="109"/>
      <c r="C356" s="109"/>
      <c r="D356" s="109"/>
      <c r="E356" s="109"/>
      <c r="F356" s="110"/>
      <c r="G356" s="109"/>
      <c r="H356" s="109"/>
      <c r="I356" s="109"/>
      <c r="J356" s="109"/>
      <c r="K356" s="109"/>
      <c r="L356" s="109"/>
      <c r="M356" s="109"/>
      <c r="N356" s="109"/>
      <c r="O356" s="109"/>
      <c r="P356" s="109"/>
    </row>
    <row r="357" spans="1:16">
      <c r="A357" s="109"/>
      <c r="B357" s="109"/>
      <c r="C357" s="109"/>
      <c r="D357" s="109"/>
      <c r="E357" s="109"/>
      <c r="F357" s="110"/>
      <c r="G357" s="109"/>
      <c r="H357" s="109"/>
      <c r="I357" s="109"/>
      <c r="J357" s="109"/>
      <c r="K357" s="109"/>
      <c r="L357" s="109"/>
      <c r="M357" s="109"/>
      <c r="N357" s="109"/>
      <c r="O357" s="109"/>
      <c r="P357" s="109"/>
    </row>
    <row r="358" spans="1:16">
      <c r="A358" s="109"/>
      <c r="B358" s="109"/>
      <c r="C358" s="109"/>
      <c r="D358" s="109"/>
      <c r="E358" s="109"/>
      <c r="F358" s="110"/>
      <c r="G358" s="109"/>
      <c r="H358" s="109"/>
      <c r="I358" s="109"/>
      <c r="J358" s="109"/>
      <c r="K358" s="109"/>
      <c r="L358" s="109"/>
      <c r="M358" s="109"/>
      <c r="N358" s="109"/>
      <c r="O358" s="109"/>
      <c r="P358" s="109"/>
    </row>
    <row r="359" spans="1:16">
      <c r="A359" s="109"/>
      <c r="B359" s="109"/>
      <c r="C359" s="109"/>
      <c r="D359" s="109"/>
      <c r="E359" s="109"/>
      <c r="F359" s="110"/>
      <c r="G359" s="109"/>
      <c r="H359" s="109"/>
      <c r="I359" s="109"/>
      <c r="J359" s="109"/>
      <c r="K359" s="109"/>
      <c r="L359" s="109"/>
      <c r="M359" s="109"/>
      <c r="N359" s="109"/>
      <c r="O359" s="109"/>
      <c r="P359" s="109"/>
    </row>
    <row r="360" spans="1:16">
      <c r="A360" s="109"/>
      <c r="B360" s="109"/>
      <c r="C360" s="109"/>
      <c r="D360" s="109"/>
      <c r="E360" s="109"/>
      <c r="F360" s="110"/>
      <c r="G360" s="109"/>
      <c r="H360" s="109"/>
      <c r="I360" s="109"/>
      <c r="J360" s="109"/>
      <c r="K360" s="109"/>
      <c r="L360" s="109"/>
      <c r="M360" s="109"/>
      <c r="N360" s="109"/>
      <c r="O360" s="109"/>
      <c r="P360" s="109"/>
    </row>
    <row r="361" spans="1:16">
      <c r="A361" s="109"/>
      <c r="B361" s="109"/>
      <c r="C361" s="109"/>
      <c r="D361" s="109"/>
      <c r="E361" s="109"/>
      <c r="F361" s="110"/>
      <c r="G361" s="109"/>
      <c r="H361" s="109"/>
      <c r="I361" s="109"/>
      <c r="J361" s="109"/>
      <c r="K361" s="109"/>
      <c r="L361" s="109"/>
      <c r="M361" s="109"/>
      <c r="N361" s="109"/>
      <c r="O361" s="109"/>
      <c r="P361" s="109"/>
    </row>
    <row r="362" spans="1:16">
      <c r="A362" s="109"/>
      <c r="B362" s="109"/>
      <c r="C362" s="109"/>
      <c r="D362" s="109"/>
      <c r="E362" s="109"/>
      <c r="F362" s="110"/>
      <c r="G362" s="109"/>
      <c r="H362" s="109"/>
      <c r="I362" s="109"/>
      <c r="J362" s="109"/>
      <c r="K362" s="109"/>
      <c r="L362" s="109"/>
      <c r="M362" s="109"/>
      <c r="N362" s="109"/>
      <c r="O362" s="109"/>
      <c r="P362" s="109"/>
    </row>
    <row r="363" spans="1:16">
      <c r="A363" s="109"/>
      <c r="B363" s="109"/>
      <c r="C363" s="109"/>
      <c r="D363" s="109"/>
      <c r="E363" s="109"/>
      <c r="F363" s="110"/>
      <c r="G363" s="109"/>
      <c r="H363" s="109"/>
      <c r="I363" s="109"/>
      <c r="J363" s="109"/>
      <c r="K363" s="109"/>
      <c r="L363" s="109"/>
      <c r="M363" s="109"/>
      <c r="N363" s="109"/>
      <c r="O363" s="109"/>
      <c r="P363" s="109"/>
    </row>
    <row r="364" spans="1:16">
      <c r="A364" s="109"/>
      <c r="B364" s="109"/>
      <c r="C364" s="109"/>
      <c r="D364" s="109"/>
      <c r="E364" s="109"/>
      <c r="F364" s="110"/>
      <c r="G364" s="109"/>
      <c r="H364" s="109"/>
      <c r="I364" s="109"/>
      <c r="J364" s="109"/>
      <c r="K364" s="109"/>
      <c r="L364" s="109"/>
      <c r="M364" s="109"/>
      <c r="N364" s="109"/>
      <c r="O364" s="109"/>
      <c r="P364" s="109"/>
    </row>
    <row r="365" spans="1:16">
      <c r="A365" s="109"/>
      <c r="B365" s="109"/>
      <c r="C365" s="109"/>
      <c r="D365" s="109"/>
      <c r="E365" s="109"/>
      <c r="F365" s="110"/>
      <c r="G365" s="109"/>
      <c r="H365" s="109"/>
      <c r="I365" s="109"/>
      <c r="J365" s="109"/>
      <c r="K365" s="109"/>
      <c r="L365" s="109"/>
      <c r="M365" s="109"/>
      <c r="N365" s="109"/>
      <c r="O365" s="109"/>
      <c r="P365" s="109"/>
    </row>
    <row r="366" spans="1:16">
      <c r="A366" s="109"/>
      <c r="B366" s="109"/>
      <c r="C366" s="109"/>
      <c r="D366" s="109"/>
      <c r="E366" s="109"/>
      <c r="F366" s="110"/>
      <c r="G366" s="109"/>
      <c r="H366" s="109"/>
      <c r="I366" s="109"/>
      <c r="J366" s="109"/>
      <c r="K366" s="109"/>
      <c r="L366" s="109"/>
      <c r="M366" s="109"/>
      <c r="N366" s="109"/>
      <c r="O366" s="109"/>
      <c r="P366" s="109"/>
    </row>
    <row r="367" spans="1:16">
      <c r="A367" s="109"/>
      <c r="B367" s="109"/>
      <c r="C367" s="109"/>
      <c r="D367" s="109"/>
      <c r="E367" s="109"/>
      <c r="F367" s="110"/>
      <c r="G367" s="109"/>
      <c r="H367" s="109"/>
      <c r="I367" s="109"/>
      <c r="J367" s="109"/>
      <c r="K367" s="109"/>
      <c r="L367" s="109"/>
      <c r="M367" s="109"/>
      <c r="N367" s="109"/>
      <c r="O367" s="109"/>
      <c r="P367" s="109"/>
    </row>
    <row r="368" spans="1:16">
      <c r="A368" s="109"/>
      <c r="B368" s="109"/>
      <c r="C368" s="109"/>
      <c r="D368" s="109"/>
      <c r="E368" s="109"/>
      <c r="F368" s="110"/>
      <c r="G368" s="109"/>
      <c r="H368" s="109"/>
      <c r="I368" s="109"/>
      <c r="J368" s="109"/>
      <c r="K368" s="109"/>
      <c r="L368" s="109"/>
      <c r="M368" s="109"/>
      <c r="N368" s="109"/>
      <c r="O368" s="109"/>
      <c r="P368" s="109"/>
    </row>
    <row r="369" spans="1:16">
      <c r="A369" s="109"/>
      <c r="B369" s="109"/>
      <c r="C369" s="109"/>
      <c r="D369" s="109"/>
      <c r="E369" s="109"/>
      <c r="F369" s="110"/>
      <c r="G369" s="109"/>
      <c r="H369" s="109"/>
      <c r="I369" s="109"/>
      <c r="J369" s="109"/>
      <c r="K369" s="109"/>
      <c r="L369" s="109"/>
      <c r="M369" s="109"/>
      <c r="N369" s="109"/>
      <c r="O369" s="109"/>
      <c r="P369" s="109"/>
    </row>
    <row r="370" spans="1:16">
      <c r="A370" s="109"/>
      <c r="B370" s="109"/>
      <c r="C370" s="109"/>
      <c r="D370" s="109"/>
      <c r="E370" s="109"/>
      <c r="F370" s="110"/>
      <c r="G370" s="109"/>
      <c r="H370" s="109"/>
      <c r="I370" s="109"/>
      <c r="J370" s="109"/>
      <c r="K370" s="109"/>
      <c r="L370" s="109"/>
      <c r="M370" s="109"/>
      <c r="N370" s="109"/>
      <c r="O370" s="109"/>
      <c r="P370" s="109"/>
    </row>
    <row r="371" spans="1:16">
      <c r="A371" s="109"/>
      <c r="B371" s="109"/>
      <c r="C371" s="109"/>
      <c r="D371" s="109"/>
      <c r="E371" s="109"/>
      <c r="F371" s="110"/>
      <c r="G371" s="109"/>
      <c r="H371" s="109"/>
      <c r="I371" s="109"/>
      <c r="J371" s="109"/>
      <c r="K371" s="109"/>
      <c r="L371" s="109"/>
      <c r="M371" s="109"/>
      <c r="N371" s="109"/>
      <c r="O371" s="109"/>
      <c r="P371" s="109"/>
    </row>
    <row r="372" spans="1:16">
      <c r="A372" s="109"/>
      <c r="B372" s="109"/>
      <c r="C372" s="109"/>
      <c r="D372" s="109"/>
      <c r="E372" s="109"/>
      <c r="F372" s="110"/>
      <c r="G372" s="109"/>
      <c r="H372" s="109"/>
      <c r="I372" s="109"/>
      <c r="J372" s="109"/>
      <c r="K372" s="109"/>
      <c r="L372" s="109"/>
      <c r="M372" s="109"/>
      <c r="N372" s="109"/>
      <c r="O372" s="109"/>
      <c r="P372" s="109"/>
    </row>
    <row r="373" spans="1:16">
      <c r="A373" s="109"/>
      <c r="B373" s="109"/>
      <c r="C373" s="109"/>
      <c r="D373" s="109"/>
      <c r="E373" s="109"/>
      <c r="F373" s="110"/>
      <c r="G373" s="109"/>
      <c r="H373" s="109"/>
      <c r="I373" s="109"/>
      <c r="J373" s="109"/>
      <c r="K373" s="109"/>
      <c r="L373" s="109"/>
      <c r="M373" s="109"/>
      <c r="N373" s="109"/>
      <c r="O373" s="109"/>
      <c r="P373" s="109"/>
    </row>
    <row r="374" spans="1:16">
      <c r="A374" s="109"/>
      <c r="B374" s="109"/>
      <c r="C374" s="109"/>
      <c r="D374" s="109"/>
      <c r="E374" s="109"/>
      <c r="F374" s="110"/>
      <c r="G374" s="109"/>
      <c r="H374" s="109"/>
      <c r="I374" s="109"/>
      <c r="J374" s="109"/>
      <c r="K374" s="109"/>
      <c r="L374" s="109"/>
      <c r="M374" s="109"/>
      <c r="N374" s="109"/>
      <c r="O374" s="109"/>
      <c r="P374" s="109"/>
    </row>
    <row r="375" spans="1:16">
      <c r="A375" s="109"/>
      <c r="B375" s="109"/>
      <c r="C375" s="109"/>
      <c r="D375" s="109"/>
      <c r="E375" s="109"/>
      <c r="F375" s="110"/>
      <c r="G375" s="109"/>
      <c r="H375" s="109"/>
      <c r="I375" s="109"/>
      <c r="J375" s="109"/>
      <c r="K375" s="109"/>
      <c r="L375" s="109"/>
      <c r="M375" s="109"/>
      <c r="N375" s="109"/>
      <c r="O375" s="109"/>
      <c r="P375" s="109"/>
    </row>
    <row r="376" spans="1:16">
      <c r="A376" s="109"/>
      <c r="B376" s="109"/>
      <c r="C376" s="109"/>
      <c r="D376" s="109"/>
      <c r="E376" s="109"/>
      <c r="F376" s="110"/>
      <c r="G376" s="109"/>
      <c r="H376" s="109"/>
      <c r="I376" s="109"/>
      <c r="J376" s="109"/>
      <c r="K376" s="109"/>
      <c r="L376" s="109"/>
      <c r="M376" s="109"/>
      <c r="N376" s="109"/>
      <c r="O376" s="109"/>
      <c r="P376" s="109"/>
    </row>
    <row r="377" spans="1:16">
      <c r="A377" s="109"/>
      <c r="B377" s="109"/>
      <c r="C377" s="109"/>
      <c r="D377" s="109"/>
      <c r="E377" s="109"/>
      <c r="F377" s="110"/>
      <c r="G377" s="109"/>
      <c r="H377" s="109"/>
      <c r="I377" s="109"/>
      <c r="J377" s="109"/>
      <c r="K377" s="109"/>
      <c r="L377" s="109"/>
      <c r="M377" s="109"/>
      <c r="N377" s="109"/>
      <c r="O377" s="109"/>
      <c r="P377" s="109"/>
    </row>
    <row r="378" spans="1:16">
      <c r="A378" s="109"/>
      <c r="B378" s="109"/>
      <c r="C378" s="109"/>
      <c r="D378" s="109"/>
      <c r="E378" s="109"/>
      <c r="F378" s="110"/>
      <c r="G378" s="109"/>
      <c r="H378" s="109"/>
      <c r="I378" s="109"/>
      <c r="J378" s="109"/>
      <c r="K378" s="109"/>
      <c r="L378" s="109"/>
      <c r="M378" s="109"/>
      <c r="N378" s="109"/>
      <c r="O378" s="109"/>
      <c r="P378" s="109"/>
    </row>
    <row r="379" spans="1:16">
      <c r="A379" s="109"/>
      <c r="B379" s="109"/>
      <c r="C379" s="109"/>
      <c r="D379" s="109"/>
      <c r="E379" s="109"/>
      <c r="F379" s="110"/>
      <c r="G379" s="109"/>
      <c r="H379" s="109"/>
      <c r="I379" s="109"/>
      <c r="J379" s="109"/>
      <c r="K379" s="109"/>
      <c r="L379" s="109"/>
      <c r="M379" s="109"/>
      <c r="N379" s="109"/>
      <c r="O379" s="109"/>
      <c r="P379" s="109"/>
    </row>
    <row r="380" spans="1:16">
      <c r="A380" s="109"/>
      <c r="B380" s="109"/>
      <c r="C380" s="109"/>
      <c r="D380" s="109"/>
      <c r="E380" s="109"/>
      <c r="F380" s="110"/>
      <c r="G380" s="109"/>
      <c r="H380" s="109"/>
      <c r="I380" s="109"/>
      <c r="J380" s="109"/>
      <c r="K380" s="109"/>
      <c r="L380" s="109"/>
      <c r="M380" s="109"/>
      <c r="N380" s="109"/>
      <c r="O380" s="109"/>
      <c r="P380" s="109"/>
    </row>
    <row r="381" spans="1:16">
      <c r="A381" s="109"/>
      <c r="B381" s="109"/>
      <c r="C381" s="109"/>
      <c r="D381" s="109"/>
      <c r="E381" s="109"/>
      <c r="F381" s="110"/>
      <c r="G381" s="109"/>
      <c r="H381" s="109"/>
      <c r="I381" s="109"/>
      <c r="J381" s="109"/>
      <c r="K381" s="109"/>
      <c r="L381" s="109"/>
      <c r="M381" s="109"/>
      <c r="N381" s="109"/>
      <c r="O381" s="109"/>
      <c r="P381" s="109"/>
    </row>
    <row r="382" spans="1:16">
      <c r="A382" s="109"/>
      <c r="B382" s="109"/>
      <c r="C382" s="109"/>
      <c r="D382" s="109"/>
      <c r="E382" s="109"/>
      <c r="F382" s="110"/>
      <c r="G382" s="109"/>
      <c r="H382" s="109"/>
      <c r="I382" s="109"/>
      <c r="J382" s="109"/>
      <c r="K382" s="109"/>
      <c r="L382" s="109"/>
      <c r="M382" s="109"/>
      <c r="N382" s="109"/>
      <c r="O382" s="109"/>
      <c r="P382" s="109"/>
    </row>
    <row r="383" spans="1:16">
      <c r="A383" s="109"/>
      <c r="B383" s="109"/>
      <c r="C383" s="109"/>
      <c r="D383" s="109"/>
      <c r="E383" s="109"/>
      <c r="F383" s="110"/>
      <c r="G383" s="109"/>
      <c r="H383" s="109"/>
      <c r="I383" s="109"/>
      <c r="J383" s="109"/>
      <c r="K383" s="109"/>
      <c r="L383" s="109"/>
      <c r="M383" s="109"/>
      <c r="N383" s="109"/>
      <c r="O383" s="109"/>
      <c r="P383" s="109"/>
    </row>
    <row r="384" spans="1:16">
      <c r="A384" s="109"/>
      <c r="B384" s="109"/>
      <c r="C384" s="109"/>
      <c r="D384" s="109"/>
      <c r="E384" s="109"/>
      <c r="F384" s="110"/>
      <c r="G384" s="109"/>
      <c r="H384" s="109"/>
      <c r="I384" s="109"/>
      <c r="J384" s="109"/>
      <c r="K384" s="109"/>
      <c r="L384" s="109"/>
      <c r="M384" s="109"/>
      <c r="N384" s="109"/>
      <c r="O384" s="109"/>
      <c r="P384" s="109"/>
    </row>
    <row r="385" spans="1:16">
      <c r="A385" s="109"/>
      <c r="B385" s="109"/>
      <c r="C385" s="109"/>
      <c r="D385" s="109"/>
      <c r="E385" s="109"/>
      <c r="F385" s="110"/>
      <c r="G385" s="109"/>
      <c r="H385" s="109"/>
      <c r="I385" s="109"/>
      <c r="J385" s="109"/>
      <c r="K385" s="109"/>
      <c r="L385" s="109"/>
      <c r="M385" s="109"/>
      <c r="N385" s="109"/>
      <c r="O385" s="109"/>
      <c r="P385" s="109"/>
    </row>
    <row r="386" spans="1:16">
      <c r="A386" s="109"/>
      <c r="B386" s="109"/>
      <c r="C386" s="109"/>
      <c r="D386" s="109"/>
      <c r="E386" s="109"/>
      <c r="F386" s="110"/>
      <c r="G386" s="109"/>
      <c r="H386" s="109"/>
      <c r="I386" s="109"/>
      <c r="J386" s="109"/>
      <c r="K386" s="109"/>
      <c r="L386" s="109"/>
      <c r="M386" s="109"/>
      <c r="N386" s="109"/>
      <c r="O386" s="109"/>
      <c r="P386" s="109"/>
    </row>
    <row r="387" spans="1:16">
      <c r="A387" s="109"/>
      <c r="B387" s="109"/>
      <c r="C387" s="109"/>
      <c r="D387" s="109"/>
      <c r="E387" s="109"/>
      <c r="F387" s="110"/>
      <c r="G387" s="109"/>
      <c r="H387" s="109"/>
      <c r="I387" s="109"/>
      <c r="J387" s="109"/>
      <c r="K387" s="109"/>
      <c r="L387" s="109"/>
      <c r="M387" s="109"/>
      <c r="N387" s="109"/>
      <c r="O387" s="109"/>
      <c r="P387" s="109"/>
    </row>
    <row r="388" spans="1:16">
      <c r="A388" s="109"/>
      <c r="B388" s="109"/>
      <c r="C388" s="109"/>
      <c r="D388" s="109"/>
      <c r="E388" s="109"/>
      <c r="F388" s="110"/>
      <c r="G388" s="109"/>
      <c r="H388" s="109"/>
      <c r="I388" s="109"/>
      <c r="J388" s="109"/>
      <c r="K388" s="109"/>
      <c r="L388" s="109"/>
      <c r="M388" s="109"/>
      <c r="N388" s="109"/>
      <c r="O388" s="109"/>
      <c r="P388" s="109"/>
    </row>
    <row r="389" spans="1:16">
      <c r="A389" s="109"/>
      <c r="B389" s="109"/>
      <c r="C389" s="109"/>
      <c r="D389" s="109"/>
      <c r="E389" s="109"/>
      <c r="F389" s="110"/>
      <c r="G389" s="109"/>
      <c r="H389" s="109"/>
      <c r="I389" s="109"/>
      <c r="J389" s="109"/>
      <c r="K389" s="109"/>
      <c r="L389" s="109"/>
      <c r="M389" s="109"/>
      <c r="N389" s="109"/>
      <c r="O389" s="109"/>
      <c r="P389" s="109"/>
    </row>
    <row r="390" spans="1:16">
      <c r="A390" s="109"/>
      <c r="B390" s="109"/>
      <c r="C390" s="109"/>
      <c r="D390" s="109"/>
      <c r="E390" s="109"/>
      <c r="F390" s="110"/>
      <c r="G390" s="109"/>
      <c r="H390" s="109"/>
      <c r="I390" s="109"/>
      <c r="J390" s="109"/>
      <c r="K390" s="109"/>
      <c r="L390" s="109"/>
      <c r="M390" s="109"/>
      <c r="N390" s="109"/>
      <c r="O390" s="109"/>
      <c r="P390" s="109"/>
    </row>
    <row r="391" spans="1:16">
      <c r="A391" s="109"/>
      <c r="B391" s="109"/>
      <c r="C391" s="109"/>
      <c r="D391" s="109"/>
      <c r="E391" s="109"/>
      <c r="F391" s="110"/>
      <c r="G391" s="109"/>
      <c r="H391" s="109"/>
      <c r="I391" s="109"/>
      <c r="J391" s="109"/>
      <c r="K391" s="109"/>
      <c r="L391" s="109"/>
      <c r="M391" s="109"/>
      <c r="N391" s="109"/>
      <c r="O391" s="109"/>
      <c r="P391" s="109"/>
    </row>
    <row r="392" spans="1:16">
      <c r="A392" s="109"/>
      <c r="B392" s="109"/>
      <c r="C392" s="109"/>
      <c r="D392" s="109"/>
      <c r="E392" s="109"/>
      <c r="F392" s="110"/>
      <c r="G392" s="109"/>
      <c r="H392" s="109"/>
      <c r="I392" s="109"/>
      <c r="J392" s="109"/>
      <c r="K392" s="109"/>
      <c r="L392" s="109"/>
      <c r="M392" s="109"/>
      <c r="N392" s="109"/>
      <c r="O392" s="109"/>
      <c r="P392" s="109"/>
    </row>
    <row r="393" spans="1:16">
      <c r="A393" s="109"/>
      <c r="B393" s="109"/>
      <c r="C393" s="109"/>
      <c r="D393" s="109"/>
      <c r="E393" s="109"/>
      <c r="F393" s="110"/>
      <c r="G393" s="109"/>
      <c r="H393" s="109"/>
      <c r="I393" s="109"/>
      <c r="J393" s="109"/>
      <c r="K393" s="109"/>
      <c r="L393" s="109"/>
      <c r="M393" s="109"/>
      <c r="N393" s="109"/>
      <c r="O393" s="109"/>
      <c r="P393" s="109"/>
    </row>
    <row r="394" spans="1:16">
      <c r="A394" s="109"/>
      <c r="B394" s="109"/>
      <c r="C394" s="109"/>
      <c r="D394" s="109"/>
      <c r="E394" s="109"/>
      <c r="F394" s="110"/>
      <c r="G394" s="109"/>
      <c r="H394" s="109"/>
      <c r="I394" s="109"/>
      <c r="J394" s="109"/>
      <c r="K394" s="109"/>
      <c r="L394" s="109"/>
      <c r="M394" s="109"/>
      <c r="N394" s="109"/>
      <c r="O394" s="109"/>
      <c r="P394" s="109"/>
    </row>
    <row r="395" spans="1:16">
      <c r="A395" s="109"/>
      <c r="B395" s="109"/>
      <c r="C395" s="109"/>
      <c r="D395" s="109"/>
      <c r="E395" s="109"/>
      <c r="F395" s="110"/>
      <c r="G395" s="109"/>
      <c r="H395" s="109"/>
      <c r="I395" s="109"/>
      <c r="J395" s="109"/>
      <c r="K395" s="109"/>
      <c r="L395" s="109"/>
      <c r="M395" s="109"/>
      <c r="N395" s="109"/>
      <c r="O395" s="109"/>
      <c r="P395" s="109"/>
    </row>
    <row r="396" spans="1:16">
      <c r="A396" s="109"/>
      <c r="B396" s="109"/>
      <c r="C396" s="109"/>
      <c r="D396" s="109"/>
      <c r="E396" s="109"/>
      <c r="F396" s="110"/>
      <c r="G396" s="109"/>
      <c r="H396" s="109"/>
      <c r="I396" s="109"/>
      <c r="J396" s="109"/>
      <c r="K396" s="109"/>
      <c r="L396" s="109"/>
      <c r="M396" s="109"/>
      <c r="N396" s="109"/>
      <c r="O396" s="109"/>
      <c r="P396" s="109"/>
    </row>
    <row r="397" spans="1:16">
      <c r="A397" s="109"/>
      <c r="B397" s="109"/>
      <c r="C397" s="109"/>
      <c r="D397" s="109"/>
      <c r="E397" s="109"/>
      <c r="F397" s="110"/>
      <c r="G397" s="109"/>
      <c r="H397" s="109"/>
      <c r="I397" s="109"/>
      <c r="J397" s="109"/>
      <c r="K397" s="109"/>
      <c r="L397" s="109"/>
      <c r="M397" s="109"/>
      <c r="N397" s="109"/>
      <c r="O397" s="109"/>
      <c r="P397" s="109"/>
    </row>
    <row r="398" spans="1:16">
      <c r="A398" s="109"/>
      <c r="B398" s="109"/>
      <c r="C398" s="109"/>
      <c r="D398" s="109"/>
      <c r="E398" s="109"/>
      <c r="F398" s="110"/>
      <c r="G398" s="109"/>
      <c r="H398" s="109"/>
      <c r="I398" s="109"/>
      <c r="J398" s="109"/>
      <c r="K398" s="109"/>
      <c r="L398" s="109"/>
      <c r="M398" s="109"/>
      <c r="N398" s="109"/>
      <c r="O398" s="109"/>
      <c r="P398" s="109"/>
    </row>
    <row r="399" spans="1:16">
      <c r="A399" s="109"/>
      <c r="B399" s="109"/>
      <c r="C399" s="109"/>
      <c r="D399" s="109"/>
      <c r="E399" s="109"/>
      <c r="F399" s="110"/>
      <c r="G399" s="109"/>
      <c r="H399" s="109"/>
      <c r="I399" s="109"/>
      <c r="J399" s="109"/>
      <c r="K399" s="109"/>
      <c r="L399" s="109"/>
      <c r="M399" s="109"/>
      <c r="N399" s="109"/>
      <c r="O399" s="109"/>
      <c r="P399" s="109"/>
    </row>
    <row r="400" spans="1:16">
      <c r="A400" s="109"/>
      <c r="B400" s="109"/>
      <c r="C400" s="109"/>
      <c r="D400" s="109"/>
      <c r="E400" s="109"/>
      <c r="F400" s="110"/>
      <c r="G400" s="109"/>
      <c r="H400" s="109"/>
      <c r="I400" s="109"/>
      <c r="J400" s="109"/>
      <c r="K400" s="109"/>
      <c r="L400" s="109"/>
      <c r="M400" s="109"/>
      <c r="N400" s="109"/>
      <c r="O400" s="109"/>
      <c r="P400" s="109"/>
    </row>
    <row r="401" spans="1:16">
      <c r="A401" s="109"/>
      <c r="B401" s="109"/>
      <c r="C401" s="109"/>
      <c r="D401" s="109"/>
      <c r="E401" s="109"/>
      <c r="F401" s="110"/>
      <c r="G401" s="109"/>
      <c r="H401" s="109"/>
      <c r="I401" s="109"/>
      <c r="J401" s="109"/>
      <c r="K401" s="109"/>
      <c r="L401" s="109"/>
      <c r="M401" s="109"/>
      <c r="N401" s="109"/>
      <c r="O401" s="109"/>
      <c r="P401" s="109"/>
    </row>
    <row r="402" spans="1:16">
      <c r="A402" s="109"/>
      <c r="B402" s="109"/>
      <c r="C402" s="109"/>
      <c r="D402" s="109"/>
      <c r="E402" s="109"/>
      <c r="F402" s="110"/>
      <c r="G402" s="109"/>
      <c r="H402" s="109"/>
      <c r="I402" s="109"/>
      <c r="J402" s="109"/>
      <c r="K402" s="109"/>
      <c r="L402" s="109"/>
      <c r="M402" s="109"/>
      <c r="N402" s="109"/>
      <c r="O402" s="109"/>
      <c r="P402" s="109"/>
    </row>
    <row r="403" spans="1:16">
      <c r="A403" s="109"/>
      <c r="B403" s="109"/>
      <c r="C403" s="109"/>
      <c r="D403" s="109"/>
      <c r="E403" s="109"/>
      <c r="F403" s="110"/>
      <c r="G403" s="109"/>
      <c r="H403" s="109"/>
      <c r="I403" s="109"/>
      <c r="J403" s="109"/>
      <c r="K403" s="109"/>
      <c r="L403" s="109"/>
      <c r="M403" s="109"/>
      <c r="N403" s="109"/>
      <c r="O403" s="109"/>
      <c r="P403" s="109"/>
    </row>
    <row r="404" spans="1:16">
      <c r="A404" s="109"/>
      <c r="B404" s="109"/>
      <c r="C404" s="109"/>
      <c r="D404" s="109"/>
      <c r="E404" s="109"/>
      <c r="F404" s="110"/>
      <c r="G404" s="109"/>
      <c r="H404" s="109"/>
      <c r="I404" s="109"/>
      <c r="J404" s="109"/>
      <c r="K404" s="109"/>
      <c r="L404" s="109"/>
      <c r="M404" s="109"/>
      <c r="N404" s="109"/>
      <c r="O404" s="109"/>
      <c r="P404" s="109"/>
    </row>
    <row r="405" spans="1:16">
      <c r="A405" s="109"/>
      <c r="B405" s="109"/>
      <c r="C405" s="109"/>
      <c r="D405" s="109"/>
      <c r="E405" s="109"/>
      <c r="F405" s="110"/>
      <c r="G405" s="109"/>
      <c r="H405" s="109"/>
      <c r="I405" s="109"/>
      <c r="J405" s="109"/>
      <c r="K405" s="109"/>
      <c r="L405" s="109"/>
      <c r="M405" s="109"/>
      <c r="N405" s="109"/>
      <c r="O405" s="109"/>
      <c r="P405" s="109"/>
    </row>
    <row r="406" spans="1:16">
      <c r="A406" s="109"/>
      <c r="B406" s="109"/>
      <c r="C406" s="109"/>
      <c r="D406" s="109"/>
      <c r="E406" s="109"/>
      <c r="F406" s="110"/>
      <c r="G406" s="109"/>
      <c r="H406" s="109"/>
      <c r="I406" s="109"/>
      <c r="J406" s="109"/>
      <c r="K406" s="109"/>
      <c r="L406" s="109"/>
      <c r="M406" s="109"/>
      <c r="N406" s="109"/>
      <c r="O406" s="109"/>
      <c r="P406" s="109"/>
    </row>
    <row r="407" spans="1:16">
      <c r="A407" s="109"/>
      <c r="B407" s="109"/>
      <c r="C407" s="109"/>
      <c r="D407" s="109"/>
      <c r="E407" s="109"/>
      <c r="F407" s="110"/>
      <c r="G407" s="109"/>
      <c r="H407" s="109"/>
      <c r="I407" s="109"/>
      <c r="J407" s="109"/>
      <c r="K407" s="109"/>
      <c r="L407" s="109"/>
      <c r="M407" s="109"/>
      <c r="N407" s="109"/>
      <c r="O407" s="109"/>
      <c r="P407" s="109"/>
    </row>
    <row r="408" spans="1:16">
      <c r="A408" s="109"/>
      <c r="B408" s="109"/>
      <c r="C408" s="109"/>
      <c r="D408" s="109"/>
      <c r="E408" s="109"/>
      <c r="F408" s="110"/>
      <c r="G408" s="109"/>
      <c r="H408" s="109"/>
      <c r="I408" s="109"/>
      <c r="J408" s="109"/>
      <c r="K408" s="109"/>
      <c r="L408" s="109"/>
      <c r="M408" s="109"/>
      <c r="N408" s="109"/>
      <c r="O408" s="109"/>
      <c r="P408" s="109"/>
    </row>
    <row r="409" spans="1:16">
      <c r="A409" s="109"/>
      <c r="B409" s="109"/>
      <c r="C409" s="109"/>
      <c r="D409" s="109"/>
      <c r="E409" s="109"/>
      <c r="F409" s="110"/>
      <c r="G409" s="109"/>
      <c r="H409" s="109"/>
      <c r="I409" s="109"/>
      <c r="J409" s="109"/>
      <c r="K409" s="109"/>
      <c r="L409" s="109"/>
      <c r="M409" s="109"/>
      <c r="N409" s="109"/>
      <c r="O409" s="109"/>
      <c r="P409" s="109"/>
    </row>
    <row r="410" spans="1:16">
      <c r="A410" s="109"/>
      <c r="B410" s="109"/>
      <c r="C410" s="109"/>
      <c r="D410" s="109"/>
      <c r="E410" s="109"/>
      <c r="F410" s="110"/>
      <c r="G410" s="109"/>
      <c r="H410" s="109"/>
      <c r="I410" s="109"/>
      <c r="J410" s="109"/>
      <c r="K410" s="109"/>
      <c r="L410" s="109"/>
      <c r="M410" s="109"/>
      <c r="N410" s="109"/>
      <c r="O410" s="109"/>
      <c r="P410" s="109"/>
    </row>
    <row r="411" spans="1:16">
      <c r="A411" s="109"/>
      <c r="B411" s="109"/>
      <c r="C411" s="109"/>
      <c r="D411" s="109"/>
      <c r="E411" s="109"/>
      <c r="F411" s="110"/>
      <c r="G411" s="109"/>
      <c r="H411" s="109"/>
      <c r="I411" s="109"/>
      <c r="J411" s="109"/>
      <c r="K411" s="109"/>
      <c r="L411" s="109"/>
      <c r="M411" s="109"/>
      <c r="N411" s="109"/>
      <c r="O411" s="109"/>
      <c r="P411" s="109"/>
    </row>
    <row r="412" spans="1:16">
      <c r="A412" s="109"/>
      <c r="B412" s="109"/>
      <c r="C412" s="109"/>
      <c r="D412" s="109"/>
      <c r="E412" s="109"/>
      <c r="F412" s="110"/>
      <c r="G412" s="109"/>
      <c r="H412" s="109"/>
      <c r="I412" s="109"/>
      <c r="J412" s="109"/>
      <c r="K412" s="109"/>
      <c r="L412" s="109"/>
      <c r="M412" s="109"/>
      <c r="N412" s="109"/>
      <c r="O412" s="109"/>
      <c r="P412" s="109"/>
    </row>
    <row r="413" spans="1:16">
      <c r="A413" s="109"/>
      <c r="B413" s="109"/>
      <c r="C413" s="109"/>
      <c r="D413" s="109"/>
      <c r="E413" s="109"/>
      <c r="F413" s="110"/>
      <c r="G413" s="109"/>
      <c r="H413" s="109"/>
      <c r="I413" s="109"/>
      <c r="J413" s="109"/>
      <c r="K413" s="109"/>
      <c r="L413" s="109"/>
      <c r="M413" s="109"/>
      <c r="N413" s="109"/>
      <c r="O413" s="109"/>
      <c r="P413" s="109"/>
    </row>
    <row r="414" spans="1:16">
      <c r="A414" s="109"/>
      <c r="B414" s="109"/>
      <c r="C414" s="109"/>
      <c r="D414" s="109"/>
      <c r="E414" s="109"/>
      <c r="F414" s="110"/>
      <c r="G414" s="109"/>
      <c r="H414" s="109"/>
      <c r="I414" s="109"/>
      <c r="J414" s="109"/>
      <c r="K414" s="109"/>
      <c r="L414" s="109"/>
      <c r="M414" s="109"/>
      <c r="N414" s="109"/>
      <c r="O414" s="109"/>
      <c r="P414" s="109"/>
    </row>
    <row r="415" spans="1:16">
      <c r="A415" s="109"/>
      <c r="B415" s="109"/>
      <c r="C415" s="109"/>
      <c r="D415" s="109"/>
      <c r="E415" s="109"/>
      <c r="F415" s="110"/>
      <c r="G415" s="109"/>
      <c r="H415" s="109"/>
      <c r="I415" s="109"/>
      <c r="J415" s="109"/>
      <c r="K415" s="109"/>
      <c r="L415" s="109"/>
      <c r="M415" s="109"/>
      <c r="N415" s="109"/>
      <c r="O415" s="109"/>
      <c r="P415" s="109"/>
    </row>
    <row r="416" spans="1:16">
      <c r="A416" s="109"/>
      <c r="B416" s="109"/>
      <c r="C416" s="109"/>
      <c r="D416" s="109"/>
      <c r="E416" s="109"/>
      <c r="F416" s="110"/>
      <c r="G416" s="109"/>
      <c r="H416" s="109"/>
      <c r="I416" s="109"/>
      <c r="J416" s="109"/>
      <c r="K416" s="109"/>
      <c r="L416" s="109"/>
      <c r="M416" s="109"/>
      <c r="N416" s="109"/>
      <c r="O416" s="109"/>
      <c r="P416" s="109"/>
    </row>
    <row r="417" spans="1:16">
      <c r="A417" s="109"/>
      <c r="B417" s="109"/>
      <c r="C417" s="109"/>
      <c r="D417" s="109"/>
      <c r="E417" s="109"/>
      <c r="F417" s="110"/>
      <c r="G417" s="109"/>
      <c r="H417" s="109"/>
      <c r="I417" s="109"/>
      <c r="J417" s="109"/>
      <c r="K417" s="109"/>
      <c r="L417" s="109"/>
      <c r="M417" s="109"/>
      <c r="N417" s="109"/>
      <c r="O417" s="109"/>
      <c r="P417" s="109"/>
    </row>
    <row r="418" spans="1:16">
      <c r="A418" s="109"/>
      <c r="B418" s="109"/>
      <c r="C418" s="109"/>
      <c r="D418" s="109"/>
      <c r="E418" s="109"/>
      <c r="F418" s="110"/>
      <c r="G418" s="109"/>
      <c r="H418" s="109"/>
      <c r="I418" s="109"/>
      <c r="J418" s="109"/>
      <c r="K418" s="109"/>
      <c r="L418" s="109"/>
      <c r="M418" s="109"/>
      <c r="N418" s="109"/>
      <c r="O418" s="109"/>
      <c r="P418" s="109"/>
    </row>
    <row r="419" spans="1:16">
      <c r="A419" s="109"/>
      <c r="B419" s="109"/>
      <c r="C419" s="109"/>
      <c r="D419" s="109"/>
      <c r="E419" s="109"/>
      <c r="F419" s="110"/>
      <c r="G419" s="109"/>
      <c r="H419" s="109"/>
      <c r="I419" s="109"/>
      <c r="J419" s="109"/>
      <c r="K419" s="109"/>
      <c r="L419" s="109"/>
      <c r="M419" s="109"/>
      <c r="N419" s="109"/>
      <c r="O419" s="109"/>
      <c r="P419" s="109"/>
    </row>
    <row r="420" spans="1:16">
      <c r="A420" s="109"/>
      <c r="B420" s="109"/>
      <c r="C420" s="109"/>
      <c r="D420" s="109"/>
      <c r="E420" s="109"/>
      <c r="F420" s="110"/>
      <c r="G420" s="109"/>
      <c r="H420" s="109"/>
      <c r="I420" s="109"/>
      <c r="J420" s="109"/>
      <c r="K420" s="109"/>
      <c r="L420" s="109"/>
      <c r="M420" s="109"/>
      <c r="N420" s="109"/>
      <c r="O420" s="109"/>
      <c r="P420" s="109"/>
    </row>
    <row r="421" spans="1:16">
      <c r="A421" s="109"/>
      <c r="B421" s="109"/>
      <c r="C421" s="109"/>
      <c r="D421" s="109"/>
      <c r="E421" s="109"/>
      <c r="F421" s="110"/>
      <c r="G421" s="109"/>
      <c r="H421" s="109"/>
      <c r="I421" s="109"/>
      <c r="J421" s="109"/>
      <c r="K421" s="109"/>
      <c r="L421" s="109"/>
      <c r="M421" s="109"/>
      <c r="N421" s="109"/>
      <c r="O421" s="109"/>
      <c r="P421" s="109"/>
    </row>
    <row r="422" spans="1:16">
      <c r="A422" s="109"/>
      <c r="B422" s="109"/>
      <c r="C422" s="109"/>
      <c r="D422" s="109"/>
      <c r="E422" s="109"/>
      <c r="F422" s="110"/>
      <c r="G422" s="109"/>
      <c r="H422" s="109"/>
      <c r="I422" s="109"/>
      <c r="J422" s="109"/>
      <c r="K422" s="109"/>
      <c r="L422" s="109"/>
      <c r="M422" s="109"/>
      <c r="N422" s="109"/>
      <c r="O422" s="109"/>
      <c r="P422" s="109"/>
    </row>
    <row r="423" spans="1:16">
      <c r="A423" s="109"/>
      <c r="B423" s="109"/>
      <c r="C423" s="109"/>
      <c r="D423" s="109"/>
      <c r="E423" s="109"/>
      <c r="F423" s="110"/>
      <c r="G423" s="109"/>
      <c r="H423" s="109"/>
      <c r="I423" s="109"/>
      <c r="J423" s="109"/>
      <c r="K423" s="109"/>
      <c r="L423" s="109"/>
      <c r="M423" s="109"/>
      <c r="N423" s="109"/>
      <c r="O423" s="109"/>
      <c r="P423" s="109"/>
    </row>
    <row r="424" spans="1:16">
      <c r="A424" s="109"/>
      <c r="B424" s="109"/>
      <c r="C424" s="109"/>
      <c r="D424" s="109"/>
      <c r="E424" s="109"/>
      <c r="F424" s="110"/>
      <c r="G424" s="109"/>
      <c r="H424" s="109"/>
      <c r="I424" s="109"/>
      <c r="J424" s="109"/>
      <c r="K424" s="109"/>
      <c r="L424" s="109"/>
      <c r="M424" s="109"/>
      <c r="N424" s="109"/>
      <c r="O424" s="109"/>
      <c r="P424" s="109"/>
    </row>
    <row r="425" spans="1:16">
      <c r="A425" s="109"/>
      <c r="B425" s="109"/>
      <c r="C425" s="109"/>
      <c r="D425" s="109"/>
      <c r="E425" s="109"/>
      <c r="F425" s="110"/>
      <c r="G425" s="109"/>
      <c r="H425" s="109"/>
      <c r="I425" s="109"/>
      <c r="J425" s="109"/>
      <c r="K425" s="109"/>
      <c r="L425" s="109"/>
      <c r="M425" s="109"/>
      <c r="N425" s="109"/>
      <c r="O425" s="109"/>
      <c r="P425" s="109"/>
    </row>
    <row r="426" spans="1:16">
      <c r="A426" s="109"/>
      <c r="B426" s="109"/>
      <c r="C426" s="109"/>
      <c r="D426" s="109"/>
      <c r="E426" s="109"/>
      <c r="F426" s="110"/>
      <c r="G426" s="109"/>
      <c r="H426" s="109"/>
      <c r="I426" s="109"/>
      <c r="J426" s="109"/>
      <c r="K426" s="109"/>
      <c r="L426" s="109"/>
      <c r="M426" s="109"/>
      <c r="N426" s="109"/>
      <c r="O426" s="109"/>
      <c r="P426" s="109"/>
    </row>
    <row r="427" spans="1:16">
      <c r="A427" s="109"/>
      <c r="B427" s="109"/>
      <c r="C427" s="109"/>
      <c r="D427" s="109"/>
      <c r="E427" s="109"/>
      <c r="F427" s="110"/>
      <c r="G427" s="109"/>
      <c r="H427" s="109"/>
      <c r="I427" s="109"/>
      <c r="J427" s="109"/>
      <c r="K427" s="109"/>
      <c r="L427" s="109"/>
      <c r="M427" s="109"/>
      <c r="N427" s="109"/>
      <c r="O427" s="109"/>
      <c r="P427" s="109"/>
    </row>
    <row r="428" spans="1:16">
      <c r="A428" s="109"/>
      <c r="B428" s="109"/>
      <c r="C428" s="109"/>
      <c r="D428" s="109"/>
      <c r="E428" s="109"/>
      <c r="F428" s="110"/>
      <c r="G428" s="109"/>
      <c r="H428" s="109"/>
      <c r="I428" s="109"/>
      <c r="J428" s="109"/>
      <c r="K428" s="109"/>
      <c r="L428" s="109"/>
      <c r="M428" s="109"/>
      <c r="N428" s="109"/>
      <c r="O428" s="109"/>
      <c r="P428" s="109"/>
    </row>
    <row r="429" spans="1:16">
      <c r="A429" s="109"/>
      <c r="B429" s="109"/>
      <c r="C429" s="109"/>
      <c r="D429" s="109"/>
      <c r="E429" s="109"/>
      <c r="F429" s="110"/>
      <c r="G429" s="109"/>
      <c r="H429" s="109"/>
      <c r="I429" s="109"/>
      <c r="J429" s="109"/>
      <c r="K429" s="109"/>
      <c r="L429" s="109"/>
      <c r="M429" s="109"/>
      <c r="N429" s="109"/>
      <c r="O429" s="109"/>
      <c r="P429" s="109"/>
    </row>
    <row r="430" spans="1:16">
      <c r="A430" s="109"/>
      <c r="B430" s="109"/>
      <c r="C430" s="109"/>
      <c r="D430" s="109"/>
      <c r="E430" s="109"/>
      <c r="F430" s="110"/>
      <c r="G430" s="109"/>
      <c r="H430" s="109"/>
      <c r="I430" s="109"/>
      <c r="J430" s="109"/>
      <c r="K430" s="109"/>
      <c r="L430" s="109"/>
      <c r="M430" s="109"/>
      <c r="N430" s="109"/>
      <c r="O430" s="109"/>
      <c r="P430" s="109"/>
    </row>
    <row r="431" spans="1:16">
      <c r="A431" s="109"/>
      <c r="B431" s="109"/>
      <c r="C431" s="109"/>
      <c r="D431" s="109"/>
      <c r="E431" s="109"/>
      <c r="F431" s="110"/>
      <c r="G431" s="109"/>
      <c r="H431" s="109"/>
      <c r="I431" s="109"/>
      <c r="J431" s="109"/>
      <c r="K431" s="109"/>
      <c r="L431" s="109"/>
      <c r="M431" s="109"/>
      <c r="N431" s="109"/>
      <c r="O431" s="109"/>
      <c r="P431" s="109"/>
    </row>
    <row r="432" spans="1:16">
      <c r="A432" s="109"/>
      <c r="B432" s="109"/>
      <c r="C432" s="109"/>
      <c r="D432" s="109"/>
      <c r="E432" s="109"/>
      <c r="F432" s="110"/>
      <c r="G432" s="109"/>
      <c r="H432" s="109"/>
      <c r="I432" s="109"/>
      <c r="J432" s="109"/>
      <c r="K432" s="109"/>
      <c r="L432" s="109"/>
      <c r="M432" s="109"/>
      <c r="N432" s="109"/>
      <c r="O432" s="109"/>
      <c r="P432" s="109"/>
    </row>
    <row r="433" spans="1:16">
      <c r="A433" s="109"/>
      <c r="B433" s="109"/>
      <c r="C433" s="109"/>
      <c r="D433" s="109"/>
      <c r="E433" s="109"/>
      <c r="F433" s="110"/>
      <c r="G433" s="109"/>
      <c r="H433" s="109"/>
      <c r="I433" s="109"/>
      <c r="J433" s="109"/>
      <c r="K433" s="109"/>
      <c r="L433" s="109"/>
      <c r="M433" s="109"/>
      <c r="N433" s="109"/>
      <c r="O433" s="109"/>
      <c r="P433" s="109"/>
    </row>
    <row r="434" spans="1:16">
      <c r="A434" s="109"/>
      <c r="B434" s="109"/>
      <c r="C434" s="109"/>
      <c r="D434" s="109"/>
      <c r="E434" s="109"/>
      <c r="F434" s="110"/>
      <c r="G434" s="109"/>
      <c r="H434" s="109"/>
      <c r="I434" s="109"/>
      <c r="J434" s="109"/>
      <c r="K434" s="109"/>
      <c r="L434" s="109"/>
      <c r="M434" s="109"/>
      <c r="N434" s="109"/>
      <c r="O434" s="109"/>
      <c r="P434" s="109"/>
    </row>
    <row r="435" spans="1:16">
      <c r="A435" s="109"/>
      <c r="B435" s="109"/>
      <c r="C435" s="109"/>
      <c r="D435" s="109"/>
      <c r="E435" s="109"/>
      <c r="F435" s="110"/>
      <c r="G435" s="109"/>
      <c r="H435" s="109"/>
      <c r="I435" s="109"/>
      <c r="J435" s="109"/>
      <c r="K435" s="109"/>
      <c r="L435" s="109"/>
      <c r="M435" s="109"/>
      <c r="N435" s="109"/>
      <c r="O435" s="109"/>
      <c r="P435" s="109"/>
    </row>
    <row r="436" spans="1:16">
      <c r="A436" s="109"/>
      <c r="B436" s="109"/>
      <c r="C436" s="109"/>
      <c r="D436" s="109"/>
      <c r="E436" s="109"/>
      <c r="F436" s="110"/>
      <c r="G436" s="109"/>
      <c r="H436" s="109"/>
      <c r="I436" s="109"/>
      <c r="J436" s="109"/>
      <c r="K436" s="109"/>
      <c r="L436" s="109"/>
      <c r="M436" s="109"/>
      <c r="N436" s="109"/>
      <c r="O436" s="109"/>
      <c r="P436" s="109"/>
    </row>
    <row r="437" spans="1:16">
      <c r="A437" s="109"/>
      <c r="B437" s="109"/>
      <c r="C437" s="109"/>
      <c r="D437" s="109"/>
      <c r="E437" s="109"/>
      <c r="F437" s="110"/>
      <c r="G437" s="109"/>
      <c r="H437" s="109"/>
      <c r="I437" s="109"/>
      <c r="J437" s="109"/>
      <c r="K437" s="109"/>
      <c r="L437" s="109"/>
      <c r="M437" s="109"/>
      <c r="N437" s="109"/>
      <c r="O437" s="109"/>
      <c r="P437" s="109"/>
    </row>
    <row r="438" spans="1:16">
      <c r="A438" s="109"/>
      <c r="B438" s="109"/>
      <c r="C438" s="109"/>
      <c r="D438" s="109"/>
      <c r="E438" s="109"/>
      <c r="F438" s="110"/>
      <c r="G438" s="109"/>
      <c r="H438" s="109"/>
      <c r="I438" s="109"/>
      <c r="J438" s="109"/>
      <c r="K438" s="109"/>
      <c r="L438" s="109"/>
      <c r="M438" s="109"/>
      <c r="N438" s="109"/>
      <c r="O438" s="109"/>
      <c r="P438" s="109"/>
    </row>
    <row r="439" spans="1:16">
      <c r="A439" s="109"/>
      <c r="B439" s="109"/>
      <c r="C439" s="109"/>
      <c r="D439" s="109"/>
      <c r="E439" s="109"/>
      <c r="F439" s="110"/>
      <c r="G439" s="109"/>
      <c r="H439" s="109"/>
      <c r="I439" s="109"/>
      <c r="J439" s="109"/>
      <c r="K439" s="109"/>
      <c r="L439" s="109"/>
      <c r="M439" s="109"/>
      <c r="N439" s="109"/>
      <c r="O439" s="109"/>
      <c r="P439" s="109"/>
    </row>
    <row r="440" spans="1:16">
      <c r="A440" s="109"/>
      <c r="B440" s="109"/>
      <c r="C440" s="109"/>
      <c r="D440" s="109"/>
      <c r="E440" s="109"/>
      <c r="F440" s="110"/>
      <c r="G440" s="109"/>
      <c r="H440" s="109"/>
      <c r="I440" s="109"/>
      <c r="J440" s="109"/>
      <c r="K440" s="109"/>
      <c r="L440" s="109"/>
      <c r="M440" s="109"/>
      <c r="N440" s="109"/>
      <c r="O440" s="109"/>
      <c r="P440" s="109"/>
    </row>
    <row r="441" spans="1:16">
      <c r="A441" s="109"/>
      <c r="B441" s="109"/>
      <c r="C441" s="109"/>
      <c r="D441" s="109"/>
      <c r="E441" s="109"/>
      <c r="F441" s="110"/>
      <c r="G441" s="109"/>
      <c r="H441" s="109"/>
      <c r="I441" s="109"/>
      <c r="J441" s="109"/>
      <c r="K441" s="109"/>
      <c r="L441" s="109"/>
      <c r="M441" s="109"/>
      <c r="N441" s="109"/>
      <c r="O441" s="109"/>
      <c r="P441" s="109"/>
    </row>
    <row r="442" spans="1:16">
      <c r="A442" s="109"/>
      <c r="B442" s="109"/>
      <c r="C442" s="109"/>
      <c r="D442" s="109"/>
      <c r="E442" s="109"/>
      <c r="F442" s="110"/>
      <c r="G442" s="109"/>
      <c r="H442" s="109"/>
      <c r="I442" s="109"/>
      <c r="J442" s="109"/>
      <c r="K442" s="109"/>
      <c r="L442" s="109"/>
      <c r="M442" s="109"/>
      <c r="N442" s="109"/>
      <c r="O442" s="109"/>
      <c r="P442" s="109"/>
    </row>
    <row r="443" spans="1:16">
      <c r="A443" s="109"/>
      <c r="B443" s="109"/>
      <c r="C443" s="109"/>
      <c r="D443" s="109"/>
      <c r="E443" s="109"/>
      <c r="F443" s="110"/>
      <c r="G443" s="109"/>
      <c r="H443" s="109"/>
      <c r="I443" s="109"/>
      <c r="J443" s="109"/>
      <c r="K443" s="109"/>
      <c r="L443" s="109"/>
      <c r="M443" s="109"/>
      <c r="N443" s="109"/>
      <c r="O443" s="109"/>
      <c r="P443" s="109"/>
    </row>
    <row r="444" spans="1:16">
      <c r="A444" s="109"/>
      <c r="B444" s="109"/>
      <c r="C444" s="109"/>
      <c r="D444" s="109"/>
      <c r="E444" s="109"/>
      <c r="F444" s="110"/>
      <c r="G444" s="109"/>
      <c r="H444" s="109"/>
      <c r="I444" s="109"/>
      <c r="J444" s="109"/>
      <c r="K444" s="109"/>
      <c r="L444" s="109"/>
      <c r="M444" s="109"/>
      <c r="N444" s="109"/>
      <c r="O444" s="109"/>
      <c r="P444" s="109"/>
    </row>
    <row r="445" spans="1:16">
      <c r="A445" s="109"/>
      <c r="B445" s="109"/>
      <c r="C445" s="109"/>
      <c r="D445" s="109"/>
      <c r="E445" s="109"/>
      <c r="F445" s="110"/>
      <c r="G445" s="109"/>
      <c r="H445" s="109"/>
      <c r="I445" s="109"/>
      <c r="J445" s="109"/>
      <c r="K445" s="109"/>
      <c r="L445" s="109"/>
      <c r="M445" s="109"/>
      <c r="N445" s="109"/>
      <c r="O445" s="109"/>
      <c r="P445" s="109"/>
    </row>
    <row r="446" spans="1:16">
      <c r="A446" s="109"/>
      <c r="B446" s="109"/>
      <c r="C446" s="109"/>
      <c r="D446" s="109"/>
      <c r="E446" s="109"/>
      <c r="F446" s="110"/>
      <c r="G446" s="109"/>
      <c r="H446" s="109"/>
      <c r="I446" s="109"/>
      <c r="J446" s="109"/>
      <c r="K446" s="109"/>
      <c r="L446" s="109"/>
      <c r="M446" s="109"/>
      <c r="N446" s="109"/>
      <c r="O446" s="109"/>
      <c r="P446" s="109"/>
    </row>
    <row r="447" spans="1:16">
      <c r="A447" s="109"/>
      <c r="B447" s="109"/>
      <c r="C447" s="109"/>
      <c r="D447" s="109"/>
      <c r="E447" s="109"/>
      <c r="F447" s="110"/>
      <c r="G447" s="109"/>
      <c r="H447" s="109"/>
      <c r="I447" s="109"/>
      <c r="J447" s="109"/>
      <c r="K447" s="109"/>
      <c r="L447" s="109"/>
      <c r="M447" s="109"/>
      <c r="N447" s="109"/>
      <c r="O447" s="109"/>
      <c r="P447" s="109"/>
    </row>
    <row r="448" spans="1:16">
      <c r="A448" s="109"/>
      <c r="B448" s="109"/>
      <c r="C448" s="109"/>
      <c r="D448" s="109"/>
      <c r="E448" s="109"/>
      <c r="F448" s="110"/>
      <c r="G448" s="109"/>
      <c r="H448" s="109"/>
      <c r="I448" s="109"/>
      <c r="J448" s="109"/>
      <c r="K448" s="109"/>
      <c r="L448" s="109"/>
      <c r="M448" s="109"/>
      <c r="N448" s="109"/>
      <c r="O448" s="109"/>
      <c r="P448" s="109"/>
    </row>
    <row r="449" spans="1:16">
      <c r="A449" s="109"/>
      <c r="B449" s="109"/>
      <c r="C449" s="109"/>
      <c r="D449" s="109"/>
      <c r="E449" s="109"/>
      <c r="F449" s="110"/>
      <c r="G449" s="109"/>
      <c r="H449" s="109"/>
      <c r="I449" s="109"/>
      <c r="J449" s="109"/>
      <c r="K449" s="109"/>
      <c r="L449" s="109"/>
      <c r="M449" s="109"/>
      <c r="N449" s="109"/>
      <c r="O449" s="109"/>
      <c r="P449" s="109"/>
    </row>
    <row r="450" spans="1:16">
      <c r="A450" s="109"/>
      <c r="B450" s="109"/>
      <c r="C450" s="109"/>
      <c r="D450" s="109"/>
      <c r="E450" s="109"/>
      <c r="F450" s="110"/>
      <c r="G450" s="109"/>
      <c r="H450" s="109"/>
      <c r="I450" s="109"/>
      <c r="J450" s="109"/>
      <c r="K450" s="109"/>
      <c r="L450" s="109"/>
      <c r="M450" s="109"/>
      <c r="N450" s="109"/>
      <c r="O450" s="109"/>
      <c r="P450" s="109"/>
    </row>
    <row r="451" spans="1:16">
      <c r="A451" s="109"/>
      <c r="B451" s="109"/>
      <c r="C451" s="109"/>
      <c r="D451" s="109"/>
      <c r="E451" s="109"/>
      <c r="F451" s="110"/>
      <c r="G451" s="109"/>
      <c r="H451" s="109"/>
      <c r="I451" s="109"/>
      <c r="J451" s="109"/>
      <c r="K451" s="109"/>
      <c r="L451" s="109"/>
      <c r="M451" s="109"/>
      <c r="N451" s="109"/>
      <c r="O451" s="109"/>
      <c r="P451" s="109"/>
    </row>
    <row r="452" spans="1:16">
      <c r="A452" s="109"/>
      <c r="B452" s="109"/>
      <c r="C452" s="109"/>
      <c r="D452" s="109"/>
      <c r="E452" s="109"/>
      <c r="F452" s="110"/>
      <c r="G452" s="109"/>
      <c r="H452" s="109"/>
      <c r="I452" s="109"/>
      <c r="J452" s="109"/>
      <c r="K452" s="109"/>
      <c r="L452" s="109"/>
      <c r="M452" s="109"/>
      <c r="N452" s="109"/>
      <c r="O452" s="109"/>
      <c r="P452" s="109"/>
    </row>
    <row r="453" spans="1:16">
      <c r="A453" s="109"/>
      <c r="B453" s="109"/>
      <c r="C453" s="109"/>
      <c r="D453" s="109"/>
      <c r="E453" s="109"/>
      <c r="F453" s="110"/>
      <c r="G453" s="109"/>
      <c r="H453" s="109"/>
      <c r="I453" s="109"/>
      <c r="J453" s="109"/>
      <c r="K453" s="109"/>
      <c r="L453" s="109"/>
      <c r="M453" s="109"/>
      <c r="N453" s="109"/>
      <c r="O453" s="109"/>
      <c r="P453" s="109"/>
    </row>
    <row r="454" spans="1:16">
      <c r="A454" s="109"/>
      <c r="B454" s="109"/>
      <c r="C454" s="109"/>
      <c r="D454" s="109"/>
      <c r="E454" s="109"/>
      <c r="F454" s="110"/>
      <c r="G454" s="109"/>
      <c r="H454" s="109"/>
      <c r="I454" s="109"/>
      <c r="J454" s="109"/>
      <c r="K454" s="109"/>
      <c r="L454" s="109"/>
      <c r="M454" s="109"/>
      <c r="N454" s="109"/>
      <c r="O454" s="109"/>
      <c r="P454" s="109"/>
    </row>
    <row r="455" spans="1:16">
      <c r="A455" s="109"/>
      <c r="B455" s="109"/>
      <c r="C455" s="109"/>
      <c r="D455" s="109"/>
      <c r="E455" s="109"/>
      <c r="F455" s="110"/>
      <c r="G455" s="109"/>
      <c r="H455" s="109"/>
      <c r="I455" s="109"/>
      <c r="J455" s="109"/>
      <c r="K455" s="109"/>
      <c r="L455" s="109"/>
      <c r="M455" s="109"/>
      <c r="N455" s="109"/>
      <c r="O455" s="109"/>
      <c r="P455" s="109"/>
    </row>
    <row r="456" spans="1:16">
      <c r="A456" s="109"/>
      <c r="B456" s="109"/>
      <c r="C456" s="109"/>
      <c r="D456" s="109"/>
      <c r="E456" s="109"/>
      <c r="F456" s="110"/>
      <c r="G456" s="109"/>
      <c r="H456" s="109"/>
      <c r="I456" s="109"/>
      <c r="J456" s="109"/>
      <c r="K456" s="109"/>
      <c r="L456" s="109"/>
      <c r="M456" s="109"/>
      <c r="N456" s="109"/>
      <c r="O456" s="109"/>
      <c r="P456" s="109"/>
    </row>
    <row r="457" spans="1:16">
      <c r="A457" s="109"/>
      <c r="B457" s="109"/>
      <c r="C457" s="109"/>
      <c r="D457" s="109"/>
      <c r="E457" s="109"/>
      <c r="F457" s="110"/>
      <c r="G457" s="109"/>
      <c r="H457" s="109"/>
      <c r="I457" s="109"/>
      <c r="J457" s="109"/>
      <c r="K457" s="109"/>
      <c r="L457" s="109"/>
      <c r="M457" s="109"/>
      <c r="N457" s="109"/>
      <c r="O457" s="109"/>
      <c r="P457" s="109"/>
    </row>
    <row r="458" spans="1:16">
      <c r="A458" s="109"/>
      <c r="B458" s="109"/>
      <c r="C458" s="109"/>
      <c r="D458" s="109"/>
      <c r="E458" s="109"/>
      <c r="F458" s="110"/>
      <c r="G458" s="109"/>
      <c r="H458" s="109"/>
      <c r="I458" s="109"/>
      <c r="J458" s="109"/>
      <c r="K458" s="109"/>
      <c r="L458" s="109"/>
      <c r="M458" s="109"/>
      <c r="N458" s="109"/>
      <c r="O458" s="109"/>
      <c r="P458" s="109"/>
    </row>
    <row r="459" spans="1:16">
      <c r="A459" s="109"/>
      <c r="B459" s="109"/>
      <c r="C459" s="109"/>
      <c r="D459" s="109"/>
      <c r="E459" s="109"/>
      <c r="F459" s="110"/>
      <c r="G459" s="109"/>
      <c r="H459" s="109"/>
      <c r="I459" s="109"/>
      <c r="J459" s="109"/>
      <c r="K459" s="109"/>
      <c r="L459" s="109"/>
      <c r="M459" s="109"/>
      <c r="N459" s="109"/>
      <c r="O459" s="109"/>
      <c r="P459" s="109"/>
    </row>
    <row r="460" spans="1:16">
      <c r="A460" s="109"/>
      <c r="B460" s="109"/>
      <c r="C460" s="109"/>
      <c r="D460" s="109"/>
      <c r="E460" s="109"/>
      <c r="F460" s="110"/>
      <c r="G460" s="109"/>
      <c r="H460" s="109"/>
      <c r="I460" s="109"/>
      <c r="J460" s="109"/>
      <c r="K460" s="109"/>
      <c r="L460" s="109"/>
      <c r="M460" s="109"/>
      <c r="N460" s="109"/>
      <c r="O460" s="109"/>
      <c r="P460" s="109"/>
    </row>
    <row r="461" spans="1:16">
      <c r="A461" s="109"/>
      <c r="B461" s="109"/>
      <c r="C461" s="109"/>
      <c r="D461" s="109"/>
      <c r="E461" s="109"/>
      <c r="F461" s="110"/>
      <c r="G461" s="109"/>
      <c r="H461" s="109"/>
      <c r="I461" s="109"/>
      <c r="J461" s="109"/>
      <c r="K461" s="109"/>
      <c r="L461" s="109"/>
      <c r="M461" s="109"/>
      <c r="N461" s="109"/>
      <c r="O461" s="109"/>
      <c r="P461" s="109"/>
    </row>
    <row r="462" spans="1:16">
      <c r="A462" s="109"/>
      <c r="B462" s="109"/>
      <c r="C462" s="109"/>
      <c r="D462" s="109"/>
      <c r="E462" s="109"/>
      <c r="F462" s="110"/>
      <c r="G462" s="109"/>
      <c r="H462" s="109"/>
      <c r="I462" s="109"/>
      <c r="J462" s="109"/>
      <c r="K462" s="109"/>
      <c r="L462" s="109"/>
      <c r="M462" s="109"/>
      <c r="N462" s="109"/>
      <c r="O462" s="109"/>
      <c r="P462" s="109"/>
    </row>
    <row r="463" spans="1:16">
      <c r="A463" s="109"/>
      <c r="B463" s="109"/>
      <c r="C463" s="109"/>
      <c r="D463" s="109"/>
      <c r="E463" s="109"/>
      <c r="F463" s="110"/>
      <c r="G463" s="109"/>
      <c r="H463" s="109"/>
      <c r="I463" s="109"/>
      <c r="J463" s="109"/>
      <c r="K463" s="109"/>
      <c r="L463" s="109"/>
      <c r="M463" s="109"/>
      <c r="N463" s="109"/>
      <c r="O463" s="109"/>
      <c r="P463" s="109"/>
    </row>
    <row r="464" spans="1:16">
      <c r="A464" s="109"/>
      <c r="B464" s="109"/>
      <c r="C464" s="109"/>
      <c r="D464" s="109"/>
      <c r="E464" s="109"/>
      <c r="F464" s="110"/>
      <c r="G464" s="109"/>
      <c r="H464" s="109"/>
      <c r="I464" s="109"/>
      <c r="J464" s="109"/>
      <c r="K464" s="109"/>
      <c r="L464" s="109"/>
      <c r="M464" s="109"/>
      <c r="N464" s="109"/>
      <c r="O464" s="109"/>
      <c r="P464" s="109"/>
    </row>
    <row r="465" spans="1:16">
      <c r="A465" s="109"/>
      <c r="B465" s="109"/>
      <c r="C465" s="109"/>
      <c r="D465" s="109"/>
      <c r="E465" s="109"/>
      <c r="F465" s="110"/>
      <c r="G465" s="109"/>
      <c r="H465" s="109"/>
      <c r="I465" s="109"/>
      <c r="J465" s="109"/>
      <c r="K465" s="109"/>
      <c r="L465" s="109"/>
      <c r="M465" s="109"/>
      <c r="N465" s="109"/>
      <c r="O465" s="109"/>
      <c r="P465" s="109"/>
    </row>
    <row r="466" spans="1:16">
      <c r="A466" s="109"/>
      <c r="B466" s="109"/>
      <c r="C466" s="109"/>
      <c r="D466" s="109"/>
      <c r="E466" s="109"/>
      <c r="F466" s="110"/>
      <c r="G466" s="109"/>
      <c r="H466" s="109"/>
      <c r="I466" s="109"/>
      <c r="J466" s="109"/>
      <c r="K466" s="109"/>
      <c r="L466" s="109"/>
      <c r="M466" s="109"/>
      <c r="N466" s="109"/>
      <c r="O466" s="109"/>
      <c r="P466" s="109"/>
    </row>
    <row r="467" spans="1:16">
      <c r="A467" s="109"/>
      <c r="B467" s="109"/>
      <c r="C467" s="109"/>
      <c r="D467" s="109"/>
      <c r="E467" s="109"/>
      <c r="F467" s="110"/>
      <c r="G467" s="109"/>
      <c r="H467" s="109"/>
      <c r="I467" s="109"/>
      <c r="J467" s="109"/>
      <c r="K467" s="109"/>
      <c r="L467" s="109"/>
      <c r="M467" s="109"/>
      <c r="N467" s="109"/>
      <c r="O467" s="109"/>
      <c r="P467" s="109"/>
    </row>
    <row r="468" spans="1:16">
      <c r="A468" s="109"/>
      <c r="B468" s="109"/>
      <c r="C468" s="109"/>
      <c r="D468" s="109"/>
      <c r="E468" s="109"/>
      <c r="F468" s="110"/>
      <c r="G468" s="109"/>
      <c r="H468" s="109"/>
      <c r="I468" s="109"/>
      <c r="J468" s="109"/>
      <c r="K468" s="109"/>
      <c r="L468" s="109"/>
      <c r="M468" s="109"/>
      <c r="N468" s="109"/>
      <c r="O468" s="109"/>
      <c r="P468" s="109"/>
    </row>
    <row r="469" spans="1:16">
      <c r="A469" s="109"/>
      <c r="B469" s="109"/>
      <c r="C469" s="109"/>
      <c r="D469" s="109"/>
      <c r="E469" s="109"/>
      <c r="F469" s="110"/>
      <c r="G469" s="109"/>
      <c r="H469" s="109"/>
      <c r="I469" s="109"/>
      <c r="J469" s="109"/>
      <c r="K469" s="109"/>
      <c r="L469" s="109"/>
      <c r="M469" s="109"/>
      <c r="N469" s="109"/>
      <c r="O469" s="109"/>
      <c r="P469" s="109"/>
    </row>
    <row r="470" spans="1:16">
      <c r="A470" s="109"/>
      <c r="B470" s="109"/>
      <c r="C470" s="109"/>
      <c r="D470" s="109"/>
      <c r="E470" s="109"/>
      <c r="F470" s="110"/>
      <c r="G470" s="109"/>
      <c r="H470" s="109"/>
      <c r="I470" s="109"/>
      <c r="J470" s="109"/>
      <c r="K470" s="109"/>
      <c r="L470" s="109"/>
      <c r="M470" s="109"/>
      <c r="N470" s="109"/>
      <c r="O470" s="109"/>
      <c r="P470" s="109"/>
    </row>
    <row r="471" spans="1:16">
      <c r="A471" s="109"/>
      <c r="B471" s="109"/>
      <c r="C471" s="109"/>
      <c r="D471" s="109"/>
      <c r="E471" s="109"/>
      <c r="F471" s="110"/>
      <c r="G471" s="109"/>
      <c r="H471" s="109"/>
      <c r="I471" s="109"/>
      <c r="J471" s="109"/>
      <c r="K471" s="109"/>
      <c r="L471" s="109"/>
      <c r="M471" s="109"/>
      <c r="N471" s="109"/>
      <c r="O471" s="109"/>
      <c r="P471" s="109"/>
    </row>
    <row r="472" spans="1:16">
      <c r="A472" s="109"/>
      <c r="B472" s="109"/>
      <c r="C472" s="109"/>
      <c r="D472" s="109"/>
      <c r="E472" s="109"/>
      <c r="F472" s="110"/>
      <c r="G472" s="109"/>
      <c r="H472" s="109"/>
      <c r="I472" s="109"/>
      <c r="J472" s="109"/>
      <c r="K472" s="109"/>
      <c r="L472" s="109"/>
      <c r="M472" s="109"/>
      <c r="N472" s="109"/>
      <c r="O472" s="109"/>
      <c r="P472" s="109"/>
    </row>
    <row r="473" spans="1:16">
      <c r="A473" s="109"/>
      <c r="B473" s="109"/>
      <c r="C473" s="109"/>
      <c r="D473" s="109"/>
      <c r="E473" s="109"/>
      <c r="F473" s="110"/>
      <c r="G473" s="109"/>
      <c r="H473" s="109"/>
      <c r="I473" s="109"/>
      <c r="J473" s="109"/>
      <c r="K473" s="109"/>
      <c r="L473" s="109"/>
      <c r="M473" s="109"/>
      <c r="N473" s="109"/>
      <c r="O473" s="109"/>
      <c r="P473" s="109"/>
    </row>
    <row r="474" spans="1:16">
      <c r="A474" s="109"/>
      <c r="B474" s="109"/>
      <c r="C474" s="109"/>
      <c r="D474" s="109"/>
      <c r="E474" s="109"/>
      <c r="F474" s="110"/>
      <c r="G474" s="109"/>
      <c r="H474" s="109"/>
      <c r="I474" s="109"/>
      <c r="J474" s="109"/>
      <c r="K474" s="109"/>
      <c r="L474" s="109"/>
      <c r="M474" s="109"/>
      <c r="N474" s="109"/>
      <c r="O474" s="109"/>
      <c r="P474" s="109"/>
    </row>
    <row r="475" spans="1:16">
      <c r="A475" s="109"/>
      <c r="B475" s="109"/>
      <c r="C475" s="109"/>
      <c r="D475" s="109"/>
      <c r="E475" s="109"/>
      <c r="F475" s="110"/>
      <c r="G475" s="109"/>
      <c r="H475" s="109"/>
      <c r="I475" s="109"/>
      <c r="J475" s="109"/>
      <c r="K475" s="109"/>
      <c r="L475" s="109"/>
      <c r="M475" s="109"/>
      <c r="N475" s="109"/>
      <c r="O475" s="109"/>
      <c r="P475" s="109"/>
    </row>
    <row r="476" spans="1:16">
      <c r="A476" s="109"/>
      <c r="B476" s="109"/>
      <c r="C476" s="109"/>
      <c r="D476" s="109"/>
      <c r="E476" s="109"/>
      <c r="F476" s="110"/>
      <c r="G476" s="109"/>
      <c r="H476" s="109"/>
      <c r="I476" s="109"/>
      <c r="J476" s="109"/>
      <c r="K476" s="109"/>
      <c r="L476" s="109"/>
      <c r="M476" s="109"/>
      <c r="N476" s="109"/>
      <c r="O476" s="109"/>
      <c r="P476" s="109"/>
    </row>
    <row r="477" spans="1:16">
      <c r="A477" s="109"/>
      <c r="B477" s="109"/>
      <c r="C477" s="109"/>
      <c r="D477" s="109"/>
      <c r="E477" s="109"/>
      <c r="F477" s="110"/>
      <c r="G477" s="109"/>
      <c r="H477" s="109"/>
      <c r="I477" s="109"/>
      <c r="J477" s="109"/>
      <c r="K477" s="109"/>
      <c r="L477" s="109"/>
      <c r="M477" s="109"/>
      <c r="N477" s="109"/>
      <c r="O477" s="109"/>
      <c r="P477" s="109"/>
    </row>
    <row r="478" spans="1:16">
      <c r="A478" s="109"/>
      <c r="B478" s="109"/>
      <c r="C478" s="109"/>
      <c r="D478" s="109"/>
      <c r="E478" s="109"/>
      <c r="F478" s="110"/>
      <c r="G478" s="109"/>
      <c r="H478" s="109"/>
      <c r="I478" s="109"/>
      <c r="J478" s="109"/>
      <c r="K478" s="109"/>
      <c r="L478" s="109"/>
      <c r="M478" s="109"/>
      <c r="N478" s="109"/>
      <c r="O478" s="109"/>
      <c r="P478" s="109"/>
    </row>
    <row r="479" spans="1:16">
      <c r="A479" s="109"/>
      <c r="B479" s="109"/>
      <c r="C479" s="109"/>
      <c r="D479" s="109"/>
      <c r="E479" s="109"/>
      <c r="F479" s="110"/>
      <c r="G479" s="109"/>
      <c r="H479" s="109"/>
      <c r="I479" s="109"/>
      <c r="J479" s="109"/>
      <c r="K479" s="109"/>
      <c r="L479" s="109"/>
      <c r="M479" s="109"/>
      <c r="N479" s="109"/>
      <c r="O479" s="109"/>
      <c r="P479" s="109"/>
    </row>
    <row r="480" spans="1:16">
      <c r="A480" s="109"/>
      <c r="B480" s="109"/>
      <c r="C480" s="109"/>
      <c r="D480" s="109"/>
      <c r="E480" s="109"/>
      <c r="F480" s="110"/>
      <c r="G480" s="109"/>
      <c r="H480" s="109"/>
      <c r="I480" s="109"/>
      <c r="J480" s="109"/>
      <c r="K480" s="109"/>
      <c r="L480" s="109"/>
      <c r="M480" s="109"/>
      <c r="N480" s="109"/>
      <c r="O480" s="109"/>
      <c r="P480" s="109"/>
    </row>
    <row r="481" spans="1:16">
      <c r="A481" s="109"/>
      <c r="B481" s="109"/>
      <c r="C481" s="109"/>
      <c r="D481" s="109"/>
      <c r="E481" s="109"/>
      <c r="F481" s="110"/>
      <c r="G481" s="109"/>
      <c r="H481" s="109"/>
      <c r="I481" s="109"/>
      <c r="J481" s="109"/>
      <c r="K481" s="109"/>
      <c r="L481" s="109"/>
      <c r="M481" s="109"/>
      <c r="N481" s="109"/>
      <c r="O481" s="109"/>
      <c r="P481" s="109"/>
    </row>
    <row r="482" spans="1:16">
      <c r="A482" s="109"/>
      <c r="B482" s="109"/>
      <c r="C482" s="109"/>
      <c r="D482" s="109"/>
      <c r="E482" s="109"/>
      <c r="F482" s="110"/>
      <c r="G482" s="109"/>
      <c r="H482" s="109"/>
      <c r="I482" s="109"/>
      <c r="J482" s="109"/>
      <c r="K482" s="109"/>
      <c r="L482" s="109"/>
      <c r="M482" s="109"/>
      <c r="N482" s="109"/>
      <c r="O482" s="109"/>
      <c r="P482" s="109"/>
    </row>
    <row r="483" spans="1:16">
      <c r="A483" s="109"/>
      <c r="B483" s="109"/>
      <c r="C483" s="109"/>
      <c r="D483" s="109"/>
      <c r="E483" s="109"/>
      <c r="F483" s="110"/>
      <c r="G483" s="109"/>
      <c r="H483" s="109"/>
      <c r="I483" s="109"/>
      <c r="J483" s="109"/>
      <c r="K483" s="109"/>
      <c r="L483" s="109"/>
      <c r="M483" s="109"/>
      <c r="N483" s="109"/>
      <c r="O483" s="109"/>
      <c r="P483" s="109"/>
    </row>
    <row r="484" spans="1:16">
      <c r="A484" s="109"/>
      <c r="B484" s="109"/>
      <c r="C484" s="109"/>
      <c r="D484" s="109"/>
      <c r="E484" s="109"/>
      <c r="F484" s="110"/>
      <c r="G484" s="109"/>
      <c r="H484" s="109"/>
      <c r="I484" s="109"/>
      <c r="J484" s="109"/>
      <c r="K484" s="109"/>
      <c r="L484" s="109"/>
      <c r="M484" s="109"/>
      <c r="N484" s="109"/>
      <c r="O484" s="109"/>
      <c r="P484" s="109"/>
    </row>
    <row r="485" spans="1:16">
      <c r="A485" s="109"/>
      <c r="B485" s="109"/>
      <c r="C485" s="109"/>
      <c r="D485" s="109"/>
      <c r="E485" s="109"/>
      <c r="F485" s="110"/>
      <c r="G485" s="109"/>
      <c r="H485" s="109"/>
      <c r="I485" s="109"/>
      <c r="J485" s="109"/>
      <c r="K485" s="109"/>
      <c r="L485" s="109"/>
      <c r="M485" s="109"/>
      <c r="N485" s="109"/>
      <c r="O485" s="109"/>
      <c r="P485" s="109"/>
    </row>
    <row r="486" spans="1:16">
      <c r="A486" s="109"/>
      <c r="B486" s="109"/>
      <c r="C486" s="109"/>
      <c r="D486" s="109"/>
      <c r="E486" s="109"/>
      <c r="F486" s="110"/>
      <c r="G486" s="109"/>
      <c r="H486" s="109"/>
      <c r="I486" s="109"/>
      <c r="J486" s="109"/>
      <c r="K486" s="109"/>
      <c r="L486" s="109"/>
      <c r="M486" s="109"/>
      <c r="N486" s="109"/>
      <c r="O486" s="109"/>
      <c r="P486" s="109"/>
    </row>
    <row r="487" spans="1:16">
      <c r="A487" s="109"/>
      <c r="B487" s="109"/>
      <c r="C487" s="109"/>
      <c r="D487" s="109"/>
      <c r="E487" s="109"/>
      <c r="F487" s="110"/>
      <c r="G487" s="109"/>
      <c r="H487" s="109"/>
      <c r="I487" s="109"/>
      <c r="J487" s="109"/>
      <c r="K487" s="109"/>
      <c r="L487" s="109"/>
      <c r="M487" s="109"/>
      <c r="N487" s="109"/>
      <c r="O487" s="109"/>
      <c r="P487" s="109"/>
    </row>
    <row r="488" spans="1:16">
      <c r="A488" s="109"/>
      <c r="B488" s="109"/>
      <c r="C488" s="109"/>
      <c r="D488" s="109"/>
      <c r="E488" s="109"/>
      <c r="F488" s="110"/>
      <c r="G488" s="109"/>
      <c r="H488" s="109"/>
      <c r="I488" s="109"/>
      <c r="J488" s="109"/>
      <c r="K488" s="109"/>
      <c r="L488" s="109"/>
      <c r="M488" s="109"/>
      <c r="N488" s="109"/>
      <c r="O488" s="109"/>
      <c r="P488" s="109"/>
    </row>
    <row r="489" spans="1:16">
      <c r="A489" s="109"/>
      <c r="B489" s="109"/>
      <c r="C489" s="109"/>
      <c r="D489" s="109"/>
      <c r="E489" s="109"/>
      <c r="F489" s="110"/>
      <c r="G489" s="109"/>
      <c r="H489" s="109"/>
      <c r="I489" s="109"/>
      <c r="J489" s="109"/>
      <c r="K489" s="109"/>
      <c r="L489" s="109"/>
      <c r="M489" s="109"/>
      <c r="N489" s="109"/>
      <c r="O489" s="109"/>
      <c r="P489" s="109"/>
    </row>
    <row r="490" spans="1:16">
      <c r="A490" s="109"/>
      <c r="B490" s="109"/>
      <c r="C490" s="109"/>
      <c r="D490" s="109"/>
      <c r="E490" s="109"/>
      <c r="F490" s="110"/>
      <c r="G490" s="109"/>
      <c r="H490" s="109"/>
      <c r="I490" s="109"/>
      <c r="J490" s="109"/>
      <c r="K490" s="109"/>
      <c r="L490" s="109"/>
      <c r="M490" s="109"/>
      <c r="N490" s="109"/>
      <c r="O490" s="109"/>
      <c r="P490" s="109"/>
    </row>
    <row r="491" spans="1:16">
      <c r="A491" s="109"/>
      <c r="B491" s="109"/>
      <c r="C491" s="109"/>
      <c r="D491" s="109"/>
      <c r="E491" s="109"/>
      <c r="F491" s="110"/>
      <c r="G491" s="109"/>
      <c r="H491" s="109"/>
      <c r="I491" s="109"/>
      <c r="J491" s="109"/>
      <c r="K491" s="109"/>
      <c r="L491" s="109"/>
      <c r="M491" s="109"/>
      <c r="N491" s="109"/>
      <c r="O491" s="109"/>
      <c r="P491" s="109"/>
    </row>
    <row r="492" spans="1:16">
      <c r="A492" s="109"/>
      <c r="B492" s="109"/>
      <c r="C492" s="109"/>
      <c r="D492" s="109"/>
      <c r="E492" s="109"/>
      <c r="F492" s="110"/>
      <c r="G492" s="109"/>
      <c r="H492" s="109"/>
      <c r="I492" s="109"/>
      <c r="J492" s="109"/>
      <c r="K492" s="109"/>
      <c r="L492" s="109"/>
      <c r="M492" s="109"/>
      <c r="N492" s="109"/>
      <c r="O492" s="109"/>
      <c r="P492" s="109"/>
    </row>
    <row r="493" spans="1:16">
      <c r="A493" s="109"/>
      <c r="B493" s="109"/>
      <c r="C493" s="109"/>
      <c r="D493" s="109"/>
      <c r="E493" s="109"/>
      <c r="F493" s="110"/>
      <c r="G493" s="109"/>
      <c r="H493" s="109"/>
      <c r="I493" s="109"/>
      <c r="J493" s="109"/>
      <c r="K493" s="109"/>
      <c r="L493" s="109"/>
      <c r="M493" s="109"/>
      <c r="N493" s="109"/>
      <c r="O493" s="109"/>
      <c r="P493" s="109"/>
    </row>
    <row r="494" spans="1:16">
      <c r="A494" s="109"/>
      <c r="B494" s="109"/>
      <c r="C494" s="109"/>
      <c r="D494" s="109"/>
      <c r="E494" s="109"/>
      <c r="F494" s="110"/>
      <c r="G494" s="109"/>
      <c r="H494" s="109"/>
      <c r="I494" s="109"/>
      <c r="J494" s="109"/>
      <c r="K494" s="109"/>
      <c r="L494" s="109"/>
      <c r="M494" s="109"/>
      <c r="N494" s="109"/>
      <c r="O494" s="109"/>
      <c r="P494" s="109"/>
    </row>
    <row r="495" spans="1:16">
      <c r="A495" s="109"/>
      <c r="B495" s="109"/>
      <c r="C495" s="109"/>
      <c r="D495" s="109"/>
      <c r="E495" s="109"/>
      <c r="F495" s="110"/>
      <c r="G495" s="109"/>
      <c r="H495" s="109"/>
      <c r="I495" s="109"/>
      <c r="J495" s="109"/>
      <c r="K495" s="109"/>
      <c r="L495" s="109"/>
      <c r="M495" s="109"/>
      <c r="N495" s="109"/>
      <c r="O495" s="109"/>
      <c r="P495" s="109"/>
    </row>
    <row r="496" spans="1:16">
      <c r="A496" s="109"/>
      <c r="B496" s="109"/>
      <c r="C496" s="109"/>
      <c r="D496" s="109"/>
      <c r="E496" s="109"/>
      <c r="F496" s="110"/>
      <c r="G496" s="109"/>
      <c r="H496" s="109"/>
      <c r="I496" s="109"/>
      <c r="J496" s="109"/>
      <c r="K496" s="109"/>
      <c r="L496" s="109"/>
      <c r="M496" s="109"/>
      <c r="N496" s="109"/>
      <c r="O496" s="109"/>
      <c r="P496" s="109"/>
    </row>
    <row r="497" spans="1:16">
      <c r="A497" s="109"/>
      <c r="B497" s="109"/>
      <c r="C497" s="109"/>
      <c r="D497" s="109"/>
      <c r="E497" s="109"/>
      <c r="F497" s="110"/>
      <c r="G497" s="109"/>
      <c r="H497" s="109"/>
      <c r="I497" s="109"/>
      <c r="J497" s="109"/>
      <c r="K497" s="109"/>
      <c r="L497" s="109"/>
      <c r="M497" s="109"/>
      <c r="N497" s="109"/>
      <c r="O497" s="109"/>
      <c r="P497" s="109"/>
    </row>
    <row r="498" spans="1:16">
      <c r="A498" s="109"/>
      <c r="B498" s="109"/>
      <c r="C498" s="109"/>
      <c r="D498" s="109"/>
      <c r="E498" s="109"/>
      <c r="F498" s="110"/>
      <c r="G498" s="109"/>
      <c r="H498" s="109"/>
      <c r="I498" s="109"/>
      <c r="J498" s="109"/>
      <c r="K498" s="109"/>
      <c r="L498" s="109"/>
      <c r="M498" s="109"/>
      <c r="N498" s="109"/>
      <c r="O498" s="109"/>
      <c r="P498" s="109"/>
    </row>
    <row r="499" spans="1:16">
      <c r="A499" s="109"/>
      <c r="B499" s="109"/>
      <c r="C499" s="109"/>
      <c r="D499" s="109"/>
      <c r="E499" s="109"/>
      <c r="F499" s="110"/>
      <c r="G499" s="109"/>
      <c r="H499" s="109"/>
      <c r="I499" s="109"/>
      <c r="J499" s="109"/>
      <c r="K499" s="109"/>
      <c r="L499" s="109"/>
      <c r="M499" s="109"/>
      <c r="N499" s="109"/>
      <c r="O499" s="109"/>
      <c r="P499" s="109"/>
    </row>
    <row r="500" spans="1:16">
      <c r="A500" s="109"/>
      <c r="B500" s="109"/>
      <c r="C500" s="109"/>
      <c r="D500" s="109"/>
      <c r="E500" s="109"/>
      <c r="F500" s="110"/>
      <c r="G500" s="109"/>
      <c r="H500" s="109"/>
      <c r="I500" s="109"/>
      <c r="J500" s="109"/>
      <c r="K500" s="109"/>
      <c r="L500" s="109"/>
      <c r="M500" s="109"/>
      <c r="N500" s="109"/>
      <c r="O500" s="109"/>
      <c r="P500" s="109"/>
    </row>
    <row r="501" spans="1:16">
      <c r="A501" s="109"/>
      <c r="B501" s="109"/>
      <c r="C501" s="109"/>
      <c r="D501" s="109"/>
      <c r="E501" s="109"/>
      <c r="F501" s="110"/>
      <c r="G501" s="109"/>
      <c r="H501" s="109"/>
      <c r="I501" s="109"/>
      <c r="J501" s="109"/>
      <c r="K501" s="109"/>
      <c r="L501" s="109"/>
      <c r="M501" s="109"/>
      <c r="N501" s="109"/>
      <c r="O501" s="109"/>
      <c r="P501" s="109"/>
    </row>
    <row r="502" spans="1:16">
      <c r="A502" s="109"/>
      <c r="B502" s="109"/>
      <c r="C502" s="109"/>
      <c r="D502" s="109"/>
      <c r="E502" s="109"/>
      <c r="F502" s="110"/>
      <c r="G502" s="109"/>
      <c r="H502" s="109"/>
      <c r="I502" s="109"/>
      <c r="J502" s="109"/>
      <c r="K502" s="109"/>
      <c r="L502" s="109"/>
      <c r="M502" s="109"/>
      <c r="N502" s="109"/>
      <c r="O502" s="109"/>
      <c r="P502" s="109"/>
    </row>
    <row r="503" spans="1:16">
      <c r="A503" s="109"/>
      <c r="B503" s="109"/>
      <c r="C503" s="109"/>
      <c r="D503" s="109"/>
      <c r="E503" s="109"/>
      <c r="F503" s="110"/>
      <c r="G503" s="109"/>
      <c r="H503" s="109"/>
      <c r="I503" s="109"/>
      <c r="J503" s="109"/>
      <c r="K503" s="109"/>
      <c r="L503" s="109"/>
      <c r="M503" s="109"/>
      <c r="N503" s="109"/>
      <c r="O503" s="109"/>
      <c r="P503" s="109"/>
    </row>
    <row r="504" spans="1:16">
      <c r="A504" s="109"/>
      <c r="B504" s="109"/>
      <c r="C504" s="109"/>
      <c r="D504" s="109"/>
      <c r="E504" s="109"/>
      <c r="F504" s="110"/>
      <c r="G504" s="109"/>
      <c r="H504" s="109"/>
      <c r="I504" s="109"/>
      <c r="J504" s="109"/>
      <c r="K504" s="109"/>
      <c r="L504" s="109"/>
      <c r="M504" s="109"/>
      <c r="N504" s="109"/>
      <c r="O504" s="109"/>
      <c r="P504" s="109"/>
    </row>
    <row r="505" spans="1:16">
      <c r="A505" s="109"/>
      <c r="B505" s="109"/>
      <c r="C505" s="109"/>
      <c r="D505" s="109"/>
      <c r="E505" s="109"/>
      <c r="F505" s="110"/>
      <c r="G505" s="109"/>
      <c r="H505" s="109"/>
      <c r="I505" s="109"/>
      <c r="J505" s="109"/>
      <c r="K505" s="109"/>
      <c r="L505" s="109"/>
      <c r="M505" s="109"/>
      <c r="N505" s="109"/>
      <c r="O505" s="109"/>
      <c r="P505" s="109"/>
    </row>
    <row r="506" spans="1:16">
      <c r="A506" s="109"/>
      <c r="B506" s="109"/>
      <c r="C506" s="109"/>
      <c r="D506" s="109"/>
      <c r="E506" s="109"/>
      <c r="F506" s="110"/>
      <c r="G506" s="109"/>
      <c r="H506" s="109"/>
      <c r="I506" s="109"/>
      <c r="J506" s="109"/>
      <c r="K506" s="109"/>
      <c r="L506" s="109"/>
      <c r="M506" s="109"/>
      <c r="N506" s="109"/>
      <c r="O506" s="109"/>
      <c r="P506" s="109"/>
    </row>
    <row r="507" spans="1:16">
      <c r="A507" s="109"/>
      <c r="B507" s="109"/>
      <c r="C507" s="109"/>
      <c r="D507" s="109"/>
      <c r="E507" s="109"/>
      <c r="F507" s="110"/>
      <c r="G507" s="109"/>
      <c r="H507" s="109"/>
      <c r="I507" s="109"/>
      <c r="J507" s="109"/>
      <c r="K507" s="109"/>
      <c r="L507" s="109"/>
      <c r="M507" s="109"/>
      <c r="N507" s="109"/>
      <c r="O507" s="109"/>
      <c r="P507" s="109"/>
    </row>
    <row r="508" spans="1:16">
      <c r="A508" s="109"/>
      <c r="B508" s="109"/>
      <c r="C508" s="109"/>
      <c r="D508" s="109"/>
      <c r="E508" s="109"/>
      <c r="F508" s="110"/>
      <c r="G508" s="109"/>
      <c r="H508" s="109"/>
      <c r="I508" s="109"/>
      <c r="J508" s="109"/>
      <c r="K508" s="109"/>
      <c r="L508" s="109"/>
      <c r="M508" s="109"/>
      <c r="N508" s="109"/>
      <c r="O508" s="109"/>
      <c r="P508" s="109"/>
    </row>
    <row r="509" spans="1:16">
      <c r="A509" s="109"/>
      <c r="B509" s="109"/>
      <c r="C509" s="109"/>
      <c r="D509" s="109"/>
      <c r="E509" s="109"/>
      <c r="F509" s="110"/>
      <c r="G509" s="109"/>
      <c r="H509" s="109"/>
      <c r="I509" s="109"/>
      <c r="J509" s="109"/>
      <c r="K509" s="109"/>
      <c r="L509" s="109"/>
      <c r="M509" s="109"/>
      <c r="N509" s="109"/>
      <c r="O509" s="109"/>
      <c r="P509" s="109"/>
    </row>
    <row r="510" spans="1:16">
      <c r="A510" s="109"/>
      <c r="B510" s="109"/>
      <c r="C510" s="109"/>
      <c r="D510" s="109"/>
      <c r="E510" s="109"/>
      <c r="F510" s="110"/>
      <c r="G510" s="109"/>
      <c r="H510" s="109"/>
      <c r="I510" s="109"/>
      <c r="J510" s="109"/>
      <c r="K510" s="109"/>
      <c r="L510" s="109"/>
      <c r="M510" s="109"/>
      <c r="N510" s="109"/>
      <c r="O510" s="109"/>
      <c r="P510" s="109"/>
    </row>
    <row r="511" spans="1:16">
      <c r="A511" s="109"/>
      <c r="B511" s="109"/>
      <c r="C511" s="109"/>
      <c r="D511" s="109"/>
      <c r="E511" s="109"/>
      <c r="F511" s="110"/>
      <c r="G511" s="109"/>
      <c r="H511" s="109"/>
      <c r="I511" s="109"/>
      <c r="J511" s="109"/>
      <c r="K511" s="109"/>
      <c r="L511" s="109"/>
      <c r="M511" s="109"/>
      <c r="N511" s="109"/>
      <c r="O511" s="109"/>
      <c r="P511" s="109"/>
    </row>
    <row r="512" spans="1:16">
      <c r="A512" s="109"/>
      <c r="B512" s="109"/>
      <c r="C512" s="109"/>
      <c r="D512" s="109"/>
      <c r="E512" s="109"/>
      <c r="F512" s="110"/>
      <c r="G512" s="109"/>
      <c r="H512" s="109"/>
      <c r="I512" s="109"/>
      <c r="J512" s="109"/>
      <c r="K512" s="109"/>
      <c r="L512" s="109"/>
      <c r="M512" s="109"/>
      <c r="N512" s="109"/>
      <c r="O512" s="109"/>
      <c r="P512" s="109"/>
    </row>
    <row r="513" spans="1:16">
      <c r="A513" s="109"/>
      <c r="B513" s="109"/>
      <c r="C513" s="109"/>
      <c r="D513" s="109"/>
      <c r="E513" s="109"/>
      <c r="F513" s="110"/>
      <c r="G513" s="109"/>
      <c r="H513" s="109"/>
      <c r="I513" s="109"/>
      <c r="J513" s="109"/>
      <c r="K513" s="109"/>
      <c r="L513" s="109"/>
      <c r="M513" s="109"/>
      <c r="N513" s="109"/>
      <c r="O513" s="109"/>
      <c r="P513" s="109"/>
    </row>
    <row r="514" spans="1:16">
      <c r="A514" s="109"/>
      <c r="B514" s="109"/>
      <c r="C514" s="109"/>
      <c r="D514" s="109"/>
      <c r="E514" s="109"/>
      <c r="F514" s="110"/>
      <c r="G514" s="109"/>
      <c r="H514" s="109"/>
      <c r="I514" s="109"/>
      <c r="J514" s="109"/>
      <c r="K514" s="109"/>
      <c r="L514" s="109"/>
      <c r="M514" s="109"/>
      <c r="N514" s="109"/>
      <c r="O514" s="109"/>
      <c r="P514" s="109"/>
    </row>
    <row r="515" spans="1:16">
      <c r="A515" s="109"/>
      <c r="B515" s="109"/>
      <c r="C515" s="109"/>
      <c r="D515" s="109"/>
      <c r="E515" s="109"/>
      <c r="F515" s="110"/>
      <c r="G515" s="109"/>
      <c r="H515" s="109"/>
      <c r="I515" s="109"/>
      <c r="J515" s="109"/>
      <c r="K515" s="109"/>
      <c r="L515" s="109"/>
      <c r="M515" s="109"/>
      <c r="N515" s="109"/>
      <c r="O515" s="109"/>
      <c r="P515" s="109"/>
    </row>
    <row r="516" spans="1:16">
      <c r="A516" s="109"/>
      <c r="B516" s="109"/>
      <c r="C516" s="109"/>
      <c r="D516" s="109"/>
      <c r="E516" s="109"/>
      <c r="F516" s="110"/>
      <c r="G516" s="109"/>
      <c r="H516" s="109"/>
      <c r="I516" s="109"/>
      <c r="J516" s="109"/>
      <c r="K516" s="109"/>
      <c r="L516" s="109"/>
      <c r="M516" s="109"/>
      <c r="N516" s="109"/>
      <c r="O516" s="109"/>
      <c r="P516" s="109"/>
    </row>
    <row r="517" spans="1:16">
      <c r="A517" s="109"/>
      <c r="B517" s="109"/>
      <c r="C517" s="109"/>
      <c r="D517" s="109"/>
      <c r="E517" s="109"/>
      <c r="F517" s="110"/>
      <c r="G517" s="109"/>
      <c r="H517" s="109"/>
      <c r="I517" s="109"/>
      <c r="J517" s="109"/>
      <c r="K517" s="109"/>
      <c r="L517" s="109"/>
      <c r="M517" s="109"/>
      <c r="N517" s="109"/>
      <c r="O517" s="109"/>
      <c r="P517" s="109"/>
    </row>
    <row r="518" spans="1:16">
      <c r="A518" s="109"/>
      <c r="B518" s="109"/>
      <c r="C518" s="109"/>
      <c r="D518" s="109"/>
      <c r="E518" s="109"/>
      <c r="F518" s="110"/>
      <c r="G518" s="109"/>
      <c r="H518" s="109"/>
      <c r="I518" s="109"/>
      <c r="J518" s="109"/>
      <c r="K518" s="109"/>
      <c r="L518" s="109"/>
      <c r="M518" s="109"/>
      <c r="N518" s="109"/>
      <c r="O518" s="109"/>
      <c r="P518" s="109"/>
    </row>
    <row r="519" spans="1:16">
      <c r="A519" s="109"/>
      <c r="B519" s="109"/>
      <c r="C519" s="109"/>
      <c r="D519" s="109"/>
      <c r="E519" s="109"/>
      <c r="F519" s="110"/>
      <c r="G519" s="109"/>
      <c r="H519" s="109"/>
      <c r="I519" s="109"/>
      <c r="J519" s="109"/>
      <c r="K519" s="109"/>
      <c r="L519" s="109"/>
      <c r="M519" s="109"/>
      <c r="N519" s="109"/>
      <c r="O519" s="109"/>
      <c r="P519" s="109"/>
    </row>
    <row r="520" spans="1:16">
      <c r="A520" s="109"/>
      <c r="B520" s="109"/>
      <c r="C520" s="109"/>
      <c r="D520" s="109"/>
      <c r="E520" s="109"/>
      <c r="F520" s="110"/>
      <c r="G520" s="109"/>
      <c r="H520" s="109"/>
      <c r="I520" s="109"/>
      <c r="J520" s="109"/>
      <c r="K520" s="109"/>
      <c r="L520" s="109"/>
      <c r="M520" s="109"/>
      <c r="N520" s="109"/>
      <c r="O520" s="109"/>
      <c r="P520" s="109"/>
    </row>
    <row r="521" spans="1:16">
      <c r="A521" s="109"/>
      <c r="B521" s="109"/>
      <c r="C521" s="109"/>
      <c r="D521" s="109"/>
      <c r="E521" s="109"/>
      <c r="F521" s="110"/>
      <c r="G521" s="109"/>
      <c r="H521" s="109"/>
      <c r="I521" s="109"/>
      <c r="J521" s="109"/>
      <c r="K521" s="109"/>
      <c r="L521" s="109"/>
      <c r="M521" s="109"/>
      <c r="N521" s="109"/>
      <c r="O521" s="109"/>
      <c r="P521" s="109"/>
    </row>
    <row r="522" spans="1:16">
      <c r="A522" s="109"/>
      <c r="B522" s="109"/>
      <c r="C522" s="109"/>
      <c r="D522" s="109"/>
      <c r="E522" s="109"/>
      <c r="F522" s="110"/>
      <c r="G522" s="109"/>
      <c r="H522" s="109"/>
      <c r="I522" s="109"/>
      <c r="J522" s="109"/>
      <c r="K522" s="109"/>
      <c r="L522" s="109"/>
      <c r="M522" s="109"/>
      <c r="N522" s="109"/>
      <c r="O522" s="109"/>
      <c r="P522" s="109"/>
    </row>
    <row r="523" spans="1:16">
      <c r="A523" s="109"/>
      <c r="B523" s="109"/>
      <c r="C523" s="109"/>
      <c r="D523" s="109"/>
      <c r="E523" s="109"/>
      <c r="F523" s="110"/>
      <c r="G523" s="109"/>
      <c r="H523" s="109"/>
      <c r="I523" s="109"/>
      <c r="J523" s="109"/>
      <c r="K523" s="109"/>
      <c r="L523" s="109"/>
      <c r="M523" s="109"/>
      <c r="N523" s="109"/>
      <c r="O523" s="109"/>
      <c r="P523" s="109"/>
    </row>
    <row r="524" spans="1:16">
      <c r="A524" s="109"/>
      <c r="B524" s="109"/>
      <c r="C524" s="109"/>
      <c r="D524" s="109"/>
      <c r="E524" s="109"/>
      <c r="F524" s="110"/>
      <c r="G524" s="109"/>
      <c r="H524" s="109"/>
      <c r="I524" s="109"/>
      <c r="J524" s="109"/>
      <c r="K524" s="109"/>
      <c r="L524" s="109"/>
      <c r="M524" s="109"/>
      <c r="N524" s="109"/>
      <c r="O524" s="109"/>
      <c r="P524" s="109"/>
    </row>
    <row r="525" spans="1:16">
      <c r="A525" s="109"/>
      <c r="B525" s="109"/>
      <c r="C525" s="109"/>
      <c r="D525" s="109"/>
      <c r="E525" s="109"/>
      <c r="F525" s="110"/>
      <c r="G525" s="109"/>
      <c r="H525" s="109"/>
      <c r="I525" s="109"/>
      <c r="J525" s="109"/>
      <c r="K525" s="109"/>
      <c r="L525" s="109"/>
      <c r="M525" s="109"/>
      <c r="N525" s="109"/>
      <c r="O525" s="109"/>
      <c r="P525" s="109"/>
    </row>
    <row r="526" spans="1:16">
      <c r="A526" s="109"/>
      <c r="B526" s="109"/>
      <c r="C526" s="109"/>
      <c r="D526" s="109"/>
      <c r="E526" s="109"/>
      <c r="F526" s="110"/>
      <c r="G526" s="109"/>
      <c r="H526" s="109"/>
      <c r="I526" s="109"/>
      <c r="J526" s="109"/>
      <c r="K526" s="109"/>
      <c r="L526" s="109"/>
      <c r="M526" s="109"/>
      <c r="N526" s="109"/>
      <c r="O526" s="109"/>
      <c r="P526" s="109"/>
    </row>
    <row r="527" spans="1:16">
      <c r="A527" s="109"/>
      <c r="B527" s="109"/>
      <c r="C527" s="109"/>
      <c r="D527" s="109"/>
      <c r="E527" s="109"/>
      <c r="F527" s="110"/>
      <c r="G527" s="109"/>
      <c r="H527" s="109"/>
      <c r="I527" s="109"/>
      <c r="J527" s="109"/>
      <c r="K527" s="109"/>
      <c r="L527" s="109"/>
      <c r="M527" s="109"/>
      <c r="N527" s="109"/>
      <c r="O527" s="109"/>
      <c r="P527" s="109"/>
    </row>
    <row r="528" spans="1:16">
      <c r="A528" s="109"/>
      <c r="B528" s="109"/>
      <c r="C528" s="109"/>
      <c r="D528" s="109"/>
      <c r="E528" s="109"/>
      <c r="F528" s="110"/>
      <c r="G528" s="109"/>
      <c r="H528" s="109"/>
      <c r="I528" s="109"/>
      <c r="J528" s="109"/>
      <c r="K528" s="109"/>
      <c r="L528" s="109"/>
      <c r="M528" s="109"/>
      <c r="N528" s="109"/>
      <c r="O528" s="109"/>
      <c r="P528" s="109"/>
    </row>
    <row r="529" spans="1:16">
      <c r="A529" s="109"/>
      <c r="B529" s="109"/>
      <c r="C529" s="109"/>
      <c r="D529" s="109"/>
      <c r="E529" s="109"/>
      <c r="F529" s="110"/>
      <c r="G529" s="109"/>
      <c r="H529" s="109"/>
      <c r="I529" s="109"/>
      <c r="J529" s="109"/>
      <c r="K529" s="109"/>
      <c r="L529" s="109"/>
      <c r="M529" s="109"/>
      <c r="N529" s="109"/>
      <c r="O529" s="109"/>
      <c r="P529" s="109"/>
    </row>
    <row r="530" spans="1:16">
      <c r="A530" s="109"/>
      <c r="B530" s="109"/>
      <c r="C530" s="109"/>
      <c r="D530" s="109"/>
      <c r="E530" s="109"/>
      <c r="F530" s="110"/>
      <c r="G530" s="109"/>
      <c r="H530" s="109"/>
      <c r="I530" s="109"/>
      <c r="J530" s="109"/>
      <c r="K530" s="109"/>
      <c r="L530" s="109"/>
      <c r="M530" s="109"/>
      <c r="N530" s="109"/>
      <c r="O530" s="109"/>
      <c r="P530" s="109"/>
    </row>
    <row r="531" spans="1:16">
      <c r="A531" s="109"/>
      <c r="B531" s="109"/>
      <c r="C531" s="109"/>
      <c r="D531" s="109"/>
      <c r="E531" s="109"/>
      <c r="F531" s="110"/>
      <c r="G531" s="109"/>
      <c r="H531" s="109"/>
      <c r="I531" s="109"/>
      <c r="J531" s="109"/>
      <c r="K531" s="109"/>
      <c r="L531" s="109"/>
      <c r="M531" s="109"/>
      <c r="N531" s="109"/>
      <c r="O531" s="109"/>
      <c r="P531" s="109"/>
    </row>
    <row r="532" spans="1:16">
      <c r="A532" s="109"/>
      <c r="B532" s="109"/>
      <c r="C532" s="109"/>
      <c r="D532" s="109"/>
      <c r="E532" s="109"/>
      <c r="F532" s="110"/>
      <c r="G532" s="109"/>
      <c r="H532" s="109"/>
      <c r="I532" s="109"/>
      <c r="J532" s="109"/>
      <c r="K532" s="109"/>
      <c r="L532" s="109"/>
      <c r="M532" s="109"/>
      <c r="N532" s="109"/>
      <c r="O532" s="109"/>
      <c r="P532" s="109"/>
    </row>
    <row r="533" spans="1:16">
      <c r="A533" s="109"/>
      <c r="B533" s="109"/>
      <c r="C533" s="109"/>
      <c r="D533" s="109"/>
      <c r="E533" s="109"/>
      <c r="F533" s="110"/>
      <c r="G533" s="109"/>
      <c r="H533" s="109"/>
      <c r="I533" s="109"/>
      <c r="J533" s="109"/>
      <c r="K533" s="109"/>
      <c r="L533" s="109"/>
      <c r="M533" s="109"/>
      <c r="N533" s="109"/>
      <c r="O533" s="109"/>
      <c r="P533" s="109"/>
    </row>
    <row r="534" spans="1:16">
      <c r="A534" s="109"/>
      <c r="B534" s="109"/>
      <c r="C534" s="109"/>
      <c r="D534" s="109"/>
      <c r="E534" s="109"/>
      <c r="F534" s="110"/>
      <c r="G534" s="109"/>
      <c r="H534" s="109"/>
      <c r="I534" s="109"/>
      <c r="J534" s="109"/>
      <c r="K534" s="109"/>
      <c r="L534" s="109"/>
      <c r="M534" s="109"/>
      <c r="N534" s="109"/>
      <c r="O534" s="109"/>
      <c r="P534" s="109"/>
    </row>
    <row r="535" spans="1:16">
      <c r="A535" s="109"/>
      <c r="B535" s="109"/>
      <c r="C535" s="109"/>
      <c r="D535" s="109"/>
      <c r="E535" s="109"/>
      <c r="F535" s="110"/>
      <c r="G535" s="109"/>
      <c r="H535" s="109"/>
      <c r="I535" s="109"/>
      <c r="J535" s="109"/>
      <c r="K535" s="109"/>
      <c r="L535" s="109"/>
      <c r="M535" s="109"/>
      <c r="N535" s="109"/>
      <c r="O535" s="109"/>
      <c r="P535" s="109"/>
    </row>
    <row r="536" spans="1:16">
      <c r="A536" s="109"/>
      <c r="B536" s="109"/>
      <c r="C536" s="109"/>
      <c r="D536" s="109"/>
      <c r="E536" s="109"/>
      <c r="F536" s="110"/>
      <c r="G536" s="109"/>
      <c r="H536" s="109"/>
      <c r="I536" s="109"/>
      <c r="J536" s="109"/>
      <c r="K536" s="109"/>
      <c r="L536" s="109"/>
      <c r="M536" s="109"/>
      <c r="N536" s="109"/>
      <c r="O536" s="109"/>
      <c r="P536" s="109"/>
    </row>
    <row r="537" spans="1:16">
      <c r="A537" s="109"/>
      <c r="B537" s="109"/>
      <c r="C537" s="109"/>
      <c r="D537" s="109"/>
      <c r="E537" s="109"/>
      <c r="F537" s="110"/>
      <c r="G537" s="109"/>
      <c r="H537" s="109"/>
      <c r="I537" s="109"/>
      <c r="J537" s="109"/>
      <c r="K537" s="109"/>
      <c r="L537" s="109"/>
      <c r="M537" s="109"/>
      <c r="N537" s="109"/>
      <c r="O537" s="109"/>
      <c r="P537" s="109"/>
    </row>
    <row r="538" spans="1:16">
      <c r="A538" s="109"/>
      <c r="B538" s="109"/>
      <c r="C538" s="109"/>
      <c r="D538" s="109"/>
      <c r="E538" s="109"/>
      <c r="F538" s="110"/>
      <c r="G538" s="109"/>
      <c r="H538" s="109"/>
      <c r="I538" s="109"/>
      <c r="J538" s="109"/>
      <c r="K538" s="109"/>
      <c r="L538" s="109"/>
      <c r="M538" s="109"/>
      <c r="N538" s="109"/>
      <c r="O538" s="109"/>
      <c r="P538" s="109"/>
    </row>
    <row r="539" spans="1:16">
      <c r="A539" s="109"/>
      <c r="B539" s="109"/>
      <c r="C539" s="109"/>
      <c r="D539" s="109"/>
      <c r="E539" s="109"/>
      <c r="F539" s="110"/>
      <c r="G539" s="109"/>
      <c r="H539" s="109"/>
      <c r="I539" s="109"/>
      <c r="J539" s="109"/>
      <c r="K539" s="109"/>
      <c r="L539" s="109"/>
      <c r="M539" s="109"/>
      <c r="N539" s="109"/>
      <c r="O539" s="109"/>
      <c r="P539" s="109"/>
    </row>
    <row r="540" spans="1:16">
      <c r="A540" s="109"/>
      <c r="B540" s="109"/>
      <c r="C540" s="109"/>
      <c r="D540" s="109"/>
      <c r="E540" s="109"/>
      <c r="F540" s="110"/>
      <c r="G540" s="109"/>
      <c r="H540" s="109"/>
      <c r="I540" s="109"/>
      <c r="J540" s="109"/>
      <c r="K540" s="109"/>
      <c r="L540" s="109"/>
      <c r="M540" s="109"/>
      <c r="N540" s="109"/>
      <c r="O540" s="109"/>
      <c r="P540" s="109"/>
    </row>
    <row r="541" spans="1:16">
      <c r="A541" s="109"/>
      <c r="B541" s="109"/>
      <c r="C541" s="109"/>
      <c r="D541" s="109"/>
      <c r="E541" s="109"/>
      <c r="F541" s="110"/>
      <c r="G541" s="109"/>
      <c r="H541" s="109"/>
      <c r="I541" s="109"/>
      <c r="J541" s="109"/>
      <c r="K541" s="109"/>
      <c r="L541" s="109"/>
      <c r="M541" s="109"/>
      <c r="N541" s="109"/>
      <c r="O541" s="109"/>
      <c r="P541" s="109"/>
    </row>
    <row r="542" spans="1:16">
      <c r="A542" s="109"/>
      <c r="B542" s="109"/>
      <c r="C542" s="109"/>
      <c r="D542" s="109"/>
      <c r="E542" s="109"/>
      <c r="F542" s="110"/>
      <c r="G542" s="109"/>
      <c r="H542" s="109"/>
      <c r="I542" s="109"/>
      <c r="J542" s="109"/>
      <c r="K542" s="109"/>
      <c r="L542" s="109"/>
      <c r="M542" s="109"/>
      <c r="N542" s="109"/>
      <c r="O542" s="109"/>
      <c r="P542" s="109"/>
    </row>
    <row r="543" spans="1:16">
      <c r="A543" s="109"/>
      <c r="B543" s="109"/>
      <c r="C543" s="109"/>
      <c r="D543" s="109"/>
      <c r="E543" s="109"/>
      <c r="F543" s="110"/>
      <c r="G543" s="109"/>
      <c r="H543" s="109"/>
      <c r="I543" s="109"/>
      <c r="J543" s="109"/>
      <c r="K543" s="109"/>
      <c r="L543" s="109"/>
      <c r="M543" s="109"/>
      <c r="N543" s="109"/>
      <c r="O543" s="109"/>
      <c r="P543" s="109"/>
    </row>
    <row r="544" spans="1:16">
      <c r="A544" s="109"/>
      <c r="B544" s="109"/>
      <c r="C544" s="109"/>
      <c r="D544" s="109"/>
      <c r="E544" s="109"/>
      <c r="F544" s="110"/>
      <c r="G544" s="109"/>
      <c r="H544" s="109"/>
      <c r="I544" s="109"/>
      <c r="J544" s="109"/>
      <c r="K544" s="109"/>
      <c r="L544" s="109"/>
      <c r="M544" s="109"/>
      <c r="N544" s="109"/>
      <c r="O544" s="109"/>
      <c r="P544" s="109"/>
    </row>
    <row r="545" spans="1:16">
      <c r="A545" s="109"/>
      <c r="B545" s="109"/>
      <c r="C545" s="109"/>
      <c r="D545" s="109"/>
      <c r="E545" s="109"/>
      <c r="F545" s="110"/>
      <c r="G545" s="109"/>
      <c r="H545" s="109"/>
      <c r="I545" s="109"/>
      <c r="J545" s="109"/>
      <c r="K545" s="109"/>
      <c r="L545" s="109"/>
      <c r="M545" s="109"/>
      <c r="N545" s="109"/>
      <c r="O545" s="109"/>
      <c r="P545" s="109"/>
    </row>
    <row r="546" spans="1:16">
      <c r="A546" s="109"/>
      <c r="B546" s="109"/>
      <c r="C546" s="109"/>
      <c r="D546" s="109"/>
      <c r="E546" s="109"/>
      <c r="F546" s="110"/>
      <c r="G546" s="109"/>
      <c r="H546" s="109"/>
      <c r="I546" s="109"/>
      <c r="J546" s="109"/>
      <c r="K546" s="109"/>
      <c r="L546" s="109"/>
      <c r="M546" s="109"/>
      <c r="N546" s="109"/>
      <c r="O546" s="109"/>
      <c r="P546" s="109"/>
    </row>
    <row r="547" spans="1:16">
      <c r="A547" s="109"/>
      <c r="B547" s="109"/>
      <c r="C547" s="109"/>
      <c r="D547" s="109"/>
      <c r="E547" s="109"/>
      <c r="F547" s="110"/>
      <c r="G547" s="109"/>
      <c r="H547" s="109"/>
      <c r="I547" s="109"/>
      <c r="J547" s="109"/>
      <c r="K547" s="109"/>
      <c r="L547" s="109"/>
      <c r="M547" s="109"/>
      <c r="N547" s="109"/>
      <c r="O547" s="109"/>
      <c r="P547" s="109"/>
    </row>
    <row r="548" spans="1:16">
      <c r="A548" s="109"/>
      <c r="B548" s="109"/>
      <c r="C548" s="109"/>
      <c r="D548" s="109"/>
      <c r="E548" s="109"/>
      <c r="F548" s="110"/>
      <c r="G548" s="109"/>
      <c r="H548" s="109"/>
      <c r="I548" s="109"/>
      <c r="J548" s="109"/>
      <c r="K548" s="109"/>
      <c r="L548" s="109"/>
      <c r="M548" s="109"/>
      <c r="N548" s="109"/>
      <c r="O548" s="109"/>
      <c r="P548" s="109"/>
    </row>
    <row r="549" spans="1:16">
      <c r="A549" s="109"/>
      <c r="B549" s="109"/>
      <c r="C549" s="109"/>
      <c r="D549" s="109"/>
      <c r="E549" s="109"/>
      <c r="F549" s="110"/>
      <c r="G549" s="109"/>
      <c r="H549" s="109"/>
      <c r="I549" s="109"/>
      <c r="J549" s="109"/>
      <c r="K549" s="109"/>
      <c r="L549" s="109"/>
      <c r="M549" s="109"/>
      <c r="N549" s="109"/>
      <c r="O549" s="109"/>
      <c r="P549" s="109"/>
    </row>
    <row r="550" spans="1:16">
      <c r="A550" s="109"/>
      <c r="B550" s="109"/>
      <c r="C550" s="109"/>
      <c r="D550" s="109"/>
      <c r="E550" s="109"/>
      <c r="F550" s="110"/>
      <c r="G550" s="109"/>
      <c r="H550" s="109"/>
      <c r="I550" s="109"/>
      <c r="J550" s="109"/>
      <c r="K550" s="109"/>
      <c r="L550" s="109"/>
      <c r="M550" s="109"/>
      <c r="N550" s="109"/>
      <c r="O550" s="109"/>
      <c r="P550" s="109"/>
    </row>
    <row r="551" spans="1:16">
      <c r="A551" s="109"/>
      <c r="B551" s="109"/>
      <c r="C551" s="109"/>
      <c r="D551" s="109"/>
      <c r="E551" s="109"/>
      <c r="F551" s="110"/>
      <c r="G551" s="109"/>
      <c r="H551" s="109"/>
      <c r="I551" s="109"/>
      <c r="J551" s="109"/>
      <c r="K551" s="109"/>
      <c r="L551" s="109"/>
      <c r="M551" s="109"/>
      <c r="N551" s="109"/>
      <c r="O551" s="109"/>
      <c r="P551" s="109"/>
    </row>
    <row r="552" spans="1:16">
      <c r="A552" s="109"/>
      <c r="B552" s="109"/>
      <c r="C552" s="109"/>
      <c r="D552" s="109"/>
      <c r="E552" s="109"/>
      <c r="F552" s="110"/>
      <c r="G552" s="109"/>
      <c r="H552" s="109"/>
      <c r="I552" s="109"/>
      <c r="J552" s="109"/>
      <c r="K552" s="109"/>
      <c r="L552" s="109"/>
      <c r="M552" s="109"/>
      <c r="N552" s="109"/>
      <c r="O552" s="109"/>
      <c r="P552" s="109"/>
    </row>
    <row r="553" spans="1:16">
      <c r="A553" s="109"/>
      <c r="B553" s="109"/>
      <c r="C553" s="109"/>
      <c r="D553" s="109"/>
      <c r="E553" s="109"/>
      <c r="F553" s="110"/>
      <c r="G553" s="109"/>
      <c r="H553" s="109"/>
      <c r="I553" s="109"/>
      <c r="J553" s="109"/>
      <c r="K553" s="109"/>
      <c r="L553" s="109"/>
      <c r="M553" s="109"/>
      <c r="N553" s="109"/>
      <c r="O553" s="109"/>
      <c r="P553" s="109"/>
    </row>
    <row r="554" spans="1:16">
      <c r="A554" s="109"/>
      <c r="B554" s="109"/>
      <c r="C554" s="109"/>
      <c r="D554" s="109"/>
      <c r="E554" s="109"/>
      <c r="F554" s="110"/>
      <c r="G554" s="109"/>
      <c r="H554" s="109"/>
      <c r="I554" s="109"/>
      <c r="J554" s="109"/>
      <c r="K554" s="109"/>
      <c r="L554" s="109"/>
      <c r="M554" s="109"/>
      <c r="N554" s="109"/>
      <c r="O554" s="109"/>
      <c r="P554" s="109"/>
    </row>
    <row r="555" spans="1:16">
      <c r="A555" s="109"/>
      <c r="B555" s="109"/>
      <c r="C555" s="109"/>
      <c r="D555" s="109"/>
      <c r="E555" s="109"/>
      <c r="F555" s="110"/>
      <c r="G555" s="109"/>
      <c r="H555" s="109"/>
      <c r="I555" s="109"/>
      <c r="J555" s="109"/>
      <c r="K555" s="109"/>
      <c r="L555" s="109"/>
      <c r="M555" s="109"/>
      <c r="N555" s="109"/>
      <c r="O555" s="109"/>
      <c r="P555" s="109"/>
    </row>
    <row r="556" spans="1:16">
      <c r="A556" s="109"/>
      <c r="B556" s="109"/>
      <c r="C556" s="109"/>
      <c r="D556" s="109"/>
      <c r="E556" s="109"/>
      <c r="F556" s="110"/>
      <c r="G556" s="109"/>
      <c r="H556" s="109"/>
      <c r="I556" s="109"/>
      <c r="J556" s="109"/>
      <c r="K556" s="109"/>
      <c r="L556" s="109"/>
      <c r="M556" s="109"/>
      <c r="N556" s="109"/>
      <c r="O556" s="109"/>
      <c r="P556" s="109"/>
    </row>
    <row r="557" spans="1:16">
      <c r="A557" s="109"/>
      <c r="B557" s="109"/>
      <c r="C557" s="109"/>
      <c r="D557" s="109"/>
      <c r="E557" s="109"/>
      <c r="F557" s="110"/>
      <c r="G557" s="109"/>
      <c r="H557" s="109"/>
      <c r="I557" s="109"/>
      <c r="J557" s="109"/>
      <c r="K557" s="109"/>
      <c r="L557" s="109"/>
      <c r="M557" s="109"/>
      <c r="N557" s="109"/>
      <c r="O557" s="109"/>
      <c r="P557" s="109"/>
    </row>
    <row r="558" spans="1:16">
      <c r="A558" s="109"/>
      <c r="B558" s="109"/>
      <c r="C558" s="109"/>
      <c r="D558" s="109"/>
      <c r="E558" s="109"/>
      <c r="F558" s="110"/>
      <c r="G558" s="109"/>
      <c r="H558" s="109"/>
      <c r="I558" s="109"/>
      <c r="J558" s="109"/>
      <c r="K558" s="109"/>
      <c r="L558" s="109"/>
      <c r="M558" s="109"/>
      <c r="N558" s="109"/>
      <c r="O558" s="109"/>
      <c r="P558" s="109"/>
    </row>
    <row r="559" spans="1:16">
      <c r="A559" s="109"/>
      <c r="B559" s="109"/>
      <c r="C559" s="109"/>
      <c r="D559" s="109"/>
      <c r="E559" s="109"/>
      <c r="F559" s="110"/>
      <c r="G559" s="109"/>
      <c r="H559" s="109"/>
      <c r="I559" s="109"/>
      <c r="J559" s="109"/>
      <c r="K559" s="109"/>
      <c r="L559" s="109"/>
      <c r="M559" s="109"/>
      <c r="N559" s="109"/>
      <c r="O559" s="109"/>
      <c r="P559" s="109"/>
    </row>
    <row r="560" spans="1:16">
      <c r="A560" s="109"/>
      <c r="B560" s="109"/>
      <c r="C560" s="109"/>
      <c r="D560" s="109"/>
      <c r="E560" s="109"/>
      <c r="F560" s="110"/>
      <c r="G560" s="109"/>
      <c r="H560" s="109"/>
      <c r="I560" s="109"/>
      <c r="J560" s="109"/>
      <c r="K560" s="109"/>
      <c r="L560" s="109"/>
      <c r="M560" s="109"/>
      <c r="N560" s="109"/>
      <c r="O560" s="109"/>
      <c r="P560" s="109"/>
    </row>
    <row r="561" spans="1:16">
      <c r="A561" s="109"/>
      <c r="B561" s="109"/>
      <c r="C561" s="109"/>
      <c r="D561" s="109"/>
      <c r="E561" s="109"/>
      <c r="F561" s="110"/>
      <c r="G561" s="109"/>
      <c r="H561" s="109"/>
      <c r="I561" s="109"/>
      <c r="J561" s="109"/>
      <c r="K561" s="109"/>
      <c r="L561" s="109"/>
      <c r="M561" s="109"/>
      <c r="N561" s="109"/>
      <c r="O561" s="109"/>
      <c r="P561" s="109"/>
    </row>
    <row r="562" spans="1:16">
      <c r="A562" s="109"/>
      <c r="B562" s="109"/>
      <c r="C562" s="109"/>
      <c r="D562" s="109"/>
      <c r="E562" s="109"/>
      <c r="F562" s="110"/>
      <c r="G562" s="109"/>
      <c r="H562" s="109"/>
      <c r="I562" s="109"/>
      <c r="J562" s="109"/>
      <c r="K562" s="109"/>
      <c r="L562" s="109"/>
      <c r="M562" s="109"/>
      <c r="N562" s="109"/>
      <c r="O562" s="109"/>
      <c r="P562" s="109"/>
    </row>
    <row r="563" spans="1:16">
      <c r="A563" s="109"/>
      <c r="B563" s="109"/>
      <c r="C563" s="109"/>
      <c r="D563" s="109"/>
      <c r="E563" s="109"/>
      <c r="F563" s="110"/>
      <c r="G563" s="109"/>
      <c r="H563" s="109"/>
      <c r="I563" s="109"/>
      <c r="J563" s="109"/>
      <c r="K563" s="109"/>
      <c r="L563" s="109"/>
      <c r="M563" s="109"/>
      <c r="N563" s="109"/>
      <c r="O563" s="109"/>
      <c r="P563" s="109"/>
    </row>
    <row r="564" spans="1:16">
      <c r="A564" s="109"/>
      <c r="B564" s="109"/>
      <c r="C564" s="109"/>
      <c r="D564" s="109"/>
      <c r="E564" s="109"/>
      <c r="F564" s="110"/>
      <c r="G564" s="109"/>
      <c r="H564" s="109"/>
      <c r="I564" s="109"/>
      <c r="J564" s="109"/>
      <c r="K564" s="109"/>
      <c r="L564" s="109"/>
      <c r="M564" s="109"/>
      <c r="N564" s="109"/>
      <c r="O564" s="109"/>
      <c r="P564" s="109"/>
    </row>
    <row r="565" spans="1:16">
      <c r="A565" s="109"/>
      <c r="B565" s="109"/>
      <c r="C565" s="109"/>
      <c r="D565" s="109"/>
      <c r="E565" s="109"/>
      <c r="F565" s="110"/>
      <c r="G565" s="109"/>
      <c r="H565" s="109"/>
      <c r="I565" s="109"/>
      <c r="J565" s="109"/>
      <c r="K565" s="109"/>
      <c r="L565" s="109"/>
      <c r="M565" s="109"/>
      <c r="N565" s="109"/>
      <c r="O565" s="109"/>
      <c r="P565" s="109"/>
    </row>
    <row r="566" spans="1:16">
      <c r="A566" s="109"/>
      <c r="B566" s="109"/>
      <c r="C566" s="109"/>
      <c r="D566" s="109"/>
      <c r="E566" s="109"/>
      <c r="F566" s="110"/>
      <c r="G566" s="109"/>
      <c r="H566" s="109"/>
      <c r="I566" s="109"/>
      <c r="J566" s="109"/>
      <c r="K566" s="109"/>
      <c r="L566" s="109"/>
      <c r="M566" s="109"/>
      <c r="N566" s="109"/>
      <c r="O566" s="109"/>
      <c r="P566" s="109"/>
    </row>
    <row r="567" spans="1:16">
      <c r="A567" s="109"/>
      <c r="B567" s="109"/>
      <c r="C567" s="109"/>
      <c r="D567" s="109"/>
      <c r="E567" s="109"/>
      <c r="F567" s="110"/>
      <c r="G567" s="109"/>
      <c r="H567" s="109"/>
      <c r="I567" s="109"/>
      <c r="J567" s="109"/>
      <c r="K567" s="109"/>
      <c r="L567" s="109"/>
      <c r="M567" s="109"/>
      <c r="N567" s="109"/>
      <c r="O567" s="109"/>
      <c r="P567" s="109"/>
    </row>
    <row r="568" spans="1:16">
      <c r="A568" s="109"/>
      <c r="B568" s="109"/>
      <c r="C568" s="109"/>
      <c r="D568" s="109"/>
      <c r="E568" s="109"/>
      <c r="F568" s="110"/>
      <c r="G568" s="109"/>
      <c r="H568" s="109"/>
      <c r="I568" s="109"/>
      <c r="J568" s="109"/>
      <c r="K568" s="109"/>
      <c r="L568" s="109"/>
      <c r="M568" s="109"/>
      <c r="N568" s="109"/>
      <c r="O568" s="109"/>
      <c r="P568" s="109"/>
    </row>
    <row r="569" spans="1:16">
      <c r="A569" s="109"/>
      <c r="B569" s="109"/>
      <c r="C569" s="109"/>
      <c r="D569" s="109"/>
      <c r="E569" s="109"/>
      <c r="F569" s="110"/>
      <c r="G569" s="109"/>
      <c r="H569" s="109"/>
      <c r="I569" s="109"/>
      <c r="J569" s="109"/>
      <c r="K569" s="109"/>
      <c r="L569" s="109"/>
      <c r="M569" s="109"/>
      <c r="N569" s="109"/>
      <c r="O569" s="109"/>
      <c r="P569" s="109"/>
    </row>
    <row r="570" spans="1:16">
      <c r="A570" s="109"/>
      <c r="B570" s="109"/>
      <c r="C570" s="109"/>
      <c r="D570" s="109"/>
      <c r="E570" s="109"/>
      <c r="F570" s="110"/>
      <c r="G570" s="109"/>
      <c r="H570" s="109"/>
      <c r="I570" s="109"/>
      <c r="J570" s="109"/>
      <c r="K570" s="109"/>
      <c r="L570" s="109"/>
      <c r="M570" s="109"/>
      <c r="N570" s="109"/>
      <c r="O570" s="109"/>
      <c r="P570" s="109"/>
    </row>
    <row r="571" spans="1:16">
      <c r="A571" s="109"/>
      <c r="B571" s="109"/>
      <c r="C571" s="109"/>
      <c r="D571" s="109"/>
      <c r="E571" s="109"/>
      <c r="F571" s="110"/>
      <c r="G571" s="109"/>
      <c r="H571" s="109"/>
      <c r="I571" s="109"/>
      <c r="J571" s="109"/>
      <c r="K571" s="109"/>
      <c r="L571" s="109"/>
      <c r="M571" s="109"/>
      <c r="N571" s="109"/>
      <c r="O571" s="109"/>
      <c r="P571" s="109"/>
    </row>
    <row r="572" spans="1:16">
      <c r="A572" s="109"/>
      <c r="B572" s="109"/>
      <c r="C572" s="109"/>
      <c r="D572" s="109"/>
      <c r="E572" s="109"/>
      <c r="F572" s="110"/>
      <c r="G572" s="109"/>
      <c r="H572" s="109"/>
      <c r="I572" s="109"/>
      <c r="J572" s="109"/>
      <c r="K572" s="109"/>
      <c r="L572" s="109"/>
      <c r="M572" s="109"/>
      <c r="N572" s="109"/>
      <c r="O572" s="109"/>
      <c r="P572" s="109"/>
    </row>
    <row r="573" spans="1:16">
      <c r="A573" s="109"/>
      <c r="B573" s="109"/>
      <c r="C573" s="109"/>
      <c r="D573" s="109"/>
      <c r="E573" s="109"/>
      <c r="F573" s="110"/>
      <c r="G573" s="109"/>
      <c r="H573" s="109"/>
      <c r="I573" s="109"/>
      <c r="J573" s="109"/>
      <c r="K573" s="109"/>
      <c r="L573" s="109"/>
      <c r="M573" s="109"/>
      <c r="N573" s="109"/>
      <c r="O573" s="109"/>
      <c r="P573" s="109"/>
    </row>
    <row r="574" spans="1:16">
      <c r="A574" s="109"/>
      <c r="B574" s="109"/>
      <c r="C574" s="109"/>
      <c r="D574" s="109"/>
      <c r="E574" s="109"/>
      <c r="F574" s="110"/>
      <c r="G574" s="109"/>
      <c r="H574" s="109"/>
      <c r="I574" s="109"/>
      <c r="J574" s="109"/>
      <c r="K574" s="109"/>
      <c r="L574" s="109"/>
      <c r="M574" s="109"/>
      <c r="N574" s="109"/>
      <c r="O574" s="109"/>
      <c r="P574" s="109"/>
    </row>
    <row r="575" spans="1:16">
      <c r="A575" s="109"/>
      <c r="B575" s="109"/>
      <c r="C575" s="109"/>
      <c r="D575" s="109"/>
      <c r="E575" s="109"/>
      <c r="F575" s="110"/>
      <c r="G575" s="109"/>
      <c r="H575" s="109"/>
      <c r="I575" s="109"/>
      <c r="J575" s="109"/>
      <c r="K575" s="109"/>
      <c r="L575" s="109"/>
      <c r="M575" s="109"/>
      <c r="N575" s="109"/>
      <c r="O575" s="109"/>
      <c r="P575" s="109"/>
    </row>
    <row r="576" spans="1:16">
      <c r="A576" s="109"/>
      <c r="B576" s="109"/>
      <c r="C576" s="109"/>
      <c r="D576" s="109"/>
      <c r="E576" s="109"/>
      <c r="F576" s="110"/>
      <c r="G576" s="109"/>
      <c r="H576" s="109"/>
      <c r="I576" s="109"/>
      <c r="J576" s="109"/>
      <c r="K576" s="109"/>
      <c r="L576" s="109"/>
      <c r="M576" s="109"/>
      <c r="N576" s="109"/>
      <c r="O576" s="109"/>
      <c r="P576" s="109"/>
    </row>
    <row r="577" spans="1:16">
      <c r="A577" s="109"/>
      <c r="B577" s="109"/>
      <c r="C577" s="109"/>
      <c r="D577" s="109"/>
      <c r="E577" s="109"/>
      <c r="F577" s="110"/>
      <c r="G577" s="109"/>
      <c r="H577" s="109"/>
      <c r="I577" s="109"/>
      <c r="J577" s="109"/>
      <c r="K577" s="109"/>
      <c r="L577" s="109"/>
      <c r="M577" s="109"/>
      <c r="N577" s="109"/>
      <c r="O577" s="109"/>
      <c r="P577" s="109"/>
    </row>
    <row r="578" spans="1:16">
      <c r="A578" s="109"/>
      <c r="B578" s="109"/>
      <c r="C578" s="109"/>
      <c r="D578" s="109"/>
      <c r="E578" s="109"/>
      <c r="F578" s="110"/>
      <c r="G578" s="109"/>
      <c r="H578" s="109"/>
      <c r="I578" s="109"/>
      <c r="J578" s="109"/>
      <c r="K578" s="109"/>
      <c r="L578" s="109"/>
      <c r="M578" s="109"/>
      <c r="N578" s="109"/>
      <c r="O578" s="109"/>
      <c r="P578" s="109"/>
    </row>
    <row r="579" spans="1:16">
      <c r="A579" s="109"/>
      <c r="B579" s="109"/>
      <c r="C579" s="109"/>
      <c r="D579" s="109"/>
      <c r="E579" s="109"/>
      <c r="F579" s="110"/>
      <c r="G579" s="109"/>
      <c r="H579" s="109"/>
      <c r="I579" s="109"/>
      <c r="J579" s="109"/>
      <c r="K579" s="109"/>
      <c r="L579" s="109"/>
      <c r="M579" s="109"/>
      <c r="N579" s="109"/>
      <c r="O579" s="109"/>
      <c r="P579" s="109"/>
    </row>
    <row r="580" spans="1:16">
      <c r="A580" s="109"/>
      <c r="B580" s="109"/>
      <c r="C580" s="109"/>
      <c r="D580" s="109"/>
      <c r="E580" s="109"/>
      <c r="F580" s="110"/>
      <c r="G580" s="109"/>
      <c r="H580" s="109"/>
      <c r="I580" s="109"/>
      <c r="J580" s="109"/>
      <c r="K580" s="109"/>
      <c r="L580" s="109"/>
      <c r="M580" s="109"/>
      <c r="N580" s="109"/>
      <c r="O580" s="109"/>
      <c r="P580" s="109"/>
    </row>
    <row r="581" spans="1:16">
      <c r="A581" s="109"/>
      <c r="B581" s="109"/>
      <c r="C581" s="109"/>
      <c r="D581" s="109"/>
      <c r="E581" s="109"/>
      <c r="F581" s="110"/>
      <c r="G581" s="109"/>
      <c r="H581" s="109"/>
      <c r="I581" s="109"/>
      <c r="J581" s="109"/>
      <c r="K581" s="109"/>
      <c r="L581" s="109"/>
      <c r="M581" s="109"/>
      <c r="N581" s="109"/>
      <c r="O581" s="109"/>
      <c r="P581" s="109"/>
    </row>
    <row r="582" spans="1:16">
      <c r="A582" s="109"/>
      <c r="B582" s="109"/>
      <c r="C582" s="109"/>
      <c r="D582" s="109"/>
      <c r="E582" s="109"/>
      <c r="F582" s="110"/>
      <c r="G582" s="109"/>
      <c r="H582" s="109"/>
      <c r="I582" s="109"/>
      <c r="J582" s="109"/>
      <c r="K582" s="109"/>
      <c r="L582" s="109"/>
      <c r="M582" s="109"/>
      <c r="N582" s="109"/>
      <c r="O582" s="109"/>
      <c r="P582" s="109"/>
    </row>
    <row r="583" spans="1:16">
      <c r="A583" s="109"/>
      <c r="B583" s="109"/>
      <c r="C583" s="109"/>
      <c r="D583" s="109"/>
      <c r="E583" s="109"/>
      <c r="F583" s="110"/>
      <c r="G583" s="109"/>
      <c r="H583" s="109"/>
      <c r="I583" s="109"/>
      <c r="J583" s="109"/>
      <c r="K583" s="109"/>
      <c r="L583" s="109"/>
      <c r="M583" s="109"/>
      <c r="N583" s="109"/>
      <c r="O583" s="109"/>
      <c r="P583" s="109"/>
    </row>
    <row r="584" spans="1:16">
      <c r="A584" s="109"/>
      <c r="B584" s="109"/>
      <c r="C584" s="109"/>
      <c r="D584" s="109"/>
      <c r="E584" s="109"/>
      <c r="F584" s="110"/>
      <c r="G584" s="109"/>
      <c r="H584" s="109"/>
      <c r="I584" s="109"/>
      <c r="J584" s="109"/>
      <c r="K584" s="109"/>
      <c r="L584" s="109"/>
      <c r="M584" s="109"/>
      <c r="N584" s="109"/>
      <c r="O584" s="109"/>
      <c r="P584" s="109"/>
    </row>
    <row r="585" spans="1:16">
      <c r="A585" s="109"/>
      <c r="B585" s="109"/>
      <c r="C585" s="109"/>
      <c r="D585" s="109"/>
      <c r="E585" s="109"/>
      <c r="F585" s="110"/>
      <c r="G585" s="109"/>
      <c r="H585" s="109"/>
      <c r="I585" s="109"/>
      <c r="J585" s="109"/>
      <c r="K585" s="109"/>
      <c r="L585" s="109"/>
      <c r="M585" s="109"/>
      <c r="N585" s="109"/>
      <c r="O585" s="109"/>
      <c r="P585" s="109"/>
    </row>
    <row r="586" spans="1:16">
      <c r="A586" s="109"/>
      <c r="B586" s="109"/>
      <c r="C586" s="109"/>
      <c r="D586" s="109"/>
      <c r="E586" s="109"/>
      <c r="F586" s="110"/>
      <c r="G586" s="109"/>
      <c r="H586" s="109"/>
      <c r="I586" s="109"/>
      <c r="J586" s="109"/>
      <c r="K586" s="109"/>
      <c r="L586" s="109"/>
      <c r="M586" s="109"/>
      <c r="N586" s="109"/>
      <c r="O586" s="109"/>
      <c r="P586" s="109"/>
    </row>
    <row r="587" spans="1:16">
      <c r="A587" s="109"/>
      <c r="B587" s="109"/>
      <c r="C587" s="109"/>
      <c r="D587" s="109"/>
      <c r="E587" s="109"/>
      <c r="F587" s="110"/>
      <c r="G587" s="109"/>
      <c r="H587" s="109"/>
      <c r="I587" s="109"/>
      <c r="J587" s="109"/>
      <c r="K587" s="109"/>
      <c r="L587" s="109"/>
      <c r="M587" s="109"/>
      <c r="N587" s="109"/>
      <c r="O587" s="109"/>
      <c r="P587" s="109"/>
    </row>
    <row r="588" spans="1:16">
      <c r="A588" s="109"/>
      <c r="B588" s="109"/>
      <c r="C588" s="109"/>
      <c r="D588" s="109"/>
      <c r="E588" s="109"/>
      <c r="F588" s="110"/>
      <c r="G588" s="109"/>
      <c r="H588" s="109"/>
      <c r="I588" s="109"/>
      <c r="J588" s="109"/>
      <c r="K588" s="109"/>
      <c r="L588" s="109"/>
      <c r="M588" s="109"/>
      <c r="N588" s="109"/>
      <c r="O588" s="109"/>
      <c r="P588" s="109"/>
    </row>
    <row r="589" spans="1:16">
      <c r="A589" s="109"/>
      <c r="B589" s="109"/>
      <c r="C589" s="109"/>
      <c r="D589" s="109"/>
      <c r="E589" s="109"/>
      <c r="F589" s="110"/>
      <c r="G589" s="109"/>
      <c r="H589" s="109"/>
      <c r="I589" s="109"/>
      <c r="J589" s="109"/>
      <c r="K589" s="109"/>
      <c r="L589" s="109"/>
      <c r="M589" s="109"/>
      <c r="N589" s="109"/>
      <c r="O589" s="109"/>
      <c r="P589" s="109"/>
    </row>
    <row r="590" spans="1:16">
      <c r="A590" s="109"/>
      <c r="B590" s="109"/>
      <c r="C590" s="109"/>
      <c r="D590" s="109"/>
      <c r="E590" s="109"/>
      <c r="F590" s="110"/>
      <c r="G590" s="109"/>
      <c r="H590" s="109"/>
      <c r="I590" s="109"/>
      <c r="J590" s="109"/>
      <c r="K590" s="109"/>
      <c r="L590" s="109"/>
      <c r="M590" s="109"/>
      <c r="N590" s="109"/>
      <c r="O590" s="109"/>
      <c r="P590" s="109"/>
    </row>
    <row r="591" spans="1:16">
      <c r="A591" s="109"/>
      <c r="B591" s="109"/>
      <c r="C591" s="109"/>
      <c r="D591" s="109"/>
      <c r="E591" s="109"/>
      <c r="F591" s="110"/>
      <c r="G591" s="109"/>
      <c r="H591" s="109"/>
      <c r="I591" s="109"/>
      <c r="J591" s="109"/>
      <c r="K591" s="109"/>
      <c r="L591" s="109"/>
      <c r="M591" s="109"/>
      <c r="N591" s="109"/>
      <c r="O591" s="109"/>
      <c r="P591" s="109"/>
    </row>
    <row r="592" spans="1:16">
      <c r="A592" s="109"/>
      <c r="B592" s="109"/>
      <c r="C592" s="109"/>
      <c r="D592" s="109"/>
      <c r="E592" s="109"/>
      <c r="F592" s="110"/>
      <c r="G592" s="109"/>
      <c r="H592" s="109"/>
      <c r="I592" s="109"/>
      <c r="J592" s="109"/>
      <c r="K592" s="109"/>
      <c r="L592" s="109"/>
      <c r="M592" s="109"/>
      <c r="N592" s="109"/>
      <c r="O592" s="109"/>
      <c r="P592" s="109"/>
    </row>
    <row r="593" spans="1:16">
      <c r="A593" s="109"/>
      <c r="B593" s="109"/>
      <c r="C593" s="109"/>
      <c r="D593" s="109"/>
      <c r="E593" s="109"/>
      <c r="F593" s="110"/>
      <c r="G593" s="109"/>
      <c r="H593" s="109"/>
      <c r="I593" s="109"/>
      <c r="J593" s="109"/>
      <c r="K593" s="109"/>
      <c r="L593" s="109"/>
      <c r="M593" s="109"/>
      <c r="N593" s="109"/>
      <c r="O593" s="109"/>
      <c r="P593" s="109"/>
    </row>
    <row r="594" spans="1:16">
      <c r="A594" s="109"/>
      <c r="B594" s="109"/>
      <c r="C594" s="109"/>
      <c r="D594" s="109"/>
      <c r="E594" s="109"/>
      <c r="F594" s="110"/>
      <c r="G594" s="109"/>
      <c r="H594" s="109"/>
      <c r="I594" s="109"/>
      <c r="J594" s="109"/>
      <c r="K594" s="109"/>
      <c r="L594" s="109"/>
      <c r="M594" s="109"/>
      <c r="N594" s="109"/>
      <c r="O594" s="109"/>
      <c r="P594" s="109"/>
    </row>
    <row r="595" spans="1:16">
      <c r="A595" s="109"/>
      <c r="B595" s="109"/>
      <c r="C595" s="109"/>
      <c r="D595" s="109"/>
      <c r="E595" s="109"/>
      <c r="F595" s="110"/>
      <c r="G595" s="109"/>
      <c r="H595" s="109"/>
      <c r="I595" s="109"/>
      <c r="J595" s="109"/>
      <c r="K595" s="109"/>
      <c r="L595" s="109"/>
      <c r="M595" s="109"/>
      <c r="N595" s="109"/>
      <c r="O595" s="109"/>
      <c r="P595" s="109"/>
    </row>
    <row r="596" spans="1:16">
      <c r="A596" s="109"/>
      <c r="B596" s="109"/>
      <c r="C596" s="109"/>
      <c r="D596" s="109"/>
      <c r="E596" s="109"/>
      <c r="F596" s="110"/>
      <c r="G596" s="109"/>
      <c r="H596" s="109"/>
      <c r="I596" s="109"/>
      <c r="J596" s="109"/>
      <c r="K596" s="109"/>
      <c r="L596" s="109"/>
      <c r="M596" s="109"/>
      <c r="N596" s="109"/>
      <c r="O596" s="109"/>
      <c r="P596" s="109"/>
    </row>
    <row r="597" spans="1:16">
      <c r="A597" s="109"/>
      <c r="B597" s="109"/>
      <c r="C597" s="109"/>
      <c r="D597" s="109"/>
      <c r="E597" s="109"/>
      <c r="F597" s="110"/>
      <c r="G597" s="109"/>
      <c r="H597" s="109"/>
      <c r="I597" s="109"/>
      <c r="J597" s="109"/>
      <c r="K597" s="109"/>
      <c r="L597" s="109"/>
      <c r="M597" s="109"/>
      <c r="N597" s="109"/>
      <c r="O597" s="109"/>
      <c r="P597" s="109"/>
    </row>
    <row r="598" spans="1:16">
      <c r="A598" s="109"/>
      <c r="B598" s="109"/>
      <c r="C598" s="109"/>
      <c r="D598" s="109"/>
      <c r="E598" s="109"/>
      <c r="F598" s="110"/>
      <c r="G598" s="109"/>
      <c r="H598" s="109"/>
      <c r="I598" s="109"/>
      <c r="J598" s="109"/>
      <c r="K598" s="109"/>
      <c r="L598" s="109"/>
      <c r="M598" s="109"/>
      <c r="N598" s="109"/>
      <c r="O598" s="109"/>
      <c r="P598" s="109"/>
    </row>
    <row r="599" spans="1:16">
      <c r="A599" s="109"/>
      <c r="B599" s="109"/>
      <c r="C599" s="109"/>
      <c r="D599" s="109"/>
      <c r="E599" s="109"/>
      <c r="F599" s="110"/>
      <c r="G599" s="109"/>
      <c r="H599" s="109"/>
      <c r="I599" s="109"/>
      <c r="J599" s="109"/>
      <c r="K599" s="109"/>
      <c r="L599" s="109"/>
      <c r="M599" s="109"/>
      <c r="N599" s="109"/>
      <c r="O599" s="109"/>
      <c r="P599" s="109"/>
    </row>
    <row r="600" spans="1:16">
      <c r="A600" s="109"/>
      <c r="B600" s="109"/>
      <c r="C600" s="109"/>
      <c r="D600" s="109"/>
      <c r="E600" s="109"/>
      <c r="F600" s="110"/>
      <c r="G600" s="109"/>
      <c r="H600" s="109"/>
      <c r="I600" s="109"/>
      <c r="J600" s="109"/>
      <c r="K600" s="109"/>
      <c r="L600" s="109"/>
      <c r="M600" s="109"/>
      <c r="N600" s="109"/>
      <c r="O600" s="109"/>
      <c r="P600" s="109"/>
    </row>
    <row r="601" spans="1:16">
      <c r="A601" s="109"/>
      <c r="B601" s="109"/>
      <c r="C601" s="109"/>
      <c r="D601" s="109"/>
      <c r="E601" s="109"/>
      <c r="F601" s="110"/>
      <c r="G601" s="109"/>
      <c r="H601" s="109"/>
      <c r="I601" s="109"/>
      <c r="J601" s="109"/>
      <c r="K601" s="109"/>
      <c r="L601" s="109"/>
      <c r="M601" s="109"/>
      <c r="N601" s="109"/>
      <c r="O601" s="109"/>
      <c r="P601" s="109"/>
    </row>
    <row r="602" spans="1:16">
      <c r="A602" s="109"/>
      <c r="B602" s="109"/>
      <c r="C602" s="109"/>
      <c r="D602" s="109"/>
      <c r="E602" s="109"/>
      <c r="F602" s="110"/>
      <c r="G602" s="109"/>
      <c r="H602" s="109"/>
      <c r="I602" s="109"/>
      <c r="J602" s="109"/>
      <c r="K602" s="109"/>
      <c r="L602" s="109"/>
      <c r="M602" s="109"/>
      <c r="N602" s="109"/>
      <c r="O602" s="109"/>
      <c r="P602" s="109"/>
    </row>
    <row r="603" spans="1:16">
      <c r="A603" s="109"/>
      <c r="B603" s="109"/>
      <c r="C603" s="109"/>
      <c r="D603" s="109"/>
      <c r="E603" s="109"/>
      <c r="F603" s="110"/>
      <c r="G603" s="109"/>
      <c r="H603" s="109"/>
      <c r="I603" s="109"/>
      <c r="J603" s="109"/>
      <c r="K603" s="109"/>
      <c r="L603" s="109"/>
      <c r="M603" s="109"/>
      <c r="N603" s="109"/>
      <c r="O603" s="109"/>
      <c r="P603" s="109"/>
    </row>
    <row r="604" spans="1:16">
      <c r="A604" s="109"/>
      <c r="B604" s="109"/>
      <c r="C604" s="109"/>
      <c r="D604" s="109"/>
      <c r="E604" s="109"/>
      <c r="F604" s="110"/>
      <c r="G604" s="109"/>
      <c r="H604" s="109"/>
      <c r="I604" s="109"/>
      <c r="J604" s="109"/>
      <c r="K604" s="109"/>
      <c r="L604" s="109"/>
      <c r="M604" s="109"/>
      <c r="N604" s="109"/>
      <c r="O604" s="109"/>
      <c r="P604" s="109"/>
    </row>
    <row r="605" spans="1:16">
      <c r="A605" s="109"/>
      <c r="B605" s="109"/>
      <c r="C605" s="109"/>
      <c r="D605" s="109"/>
      <c r="E605" s="109"/>
      <c r="F605" s="110"/>
      <c r="G605" s="109"/>
      <c r="H605" s="109"/>
      <c r="I605" s="109"/>
      <c r="J605" s="109"/>
      <c r="K605" s="109"/>
      <c r="L605" s="109"/>
      <c r="M605" s="109"/>
      <c r="N605" s="109"/>
      <c r="O605" s="109"/>
      <c r="P605" s="109"/>
    </row>
    <row r="606" spans="1:16">
      <c r="A606" s="109"/>
      <c r="B606" s="109"/>
      <c r="C606" s="109"/>
      <c r="D606" s="109"/>
      <c r="E606" s="109"/>
      <c r="F606" s="110"/>
      <c r="G606" s="109"/>
      <c r="H606" s="109"/>
      <c r="I606" s="109"/>
      <c r="J606" s="109"/>
      <c r="K606" s="109"/>
      <c r="L606" s="109"/>
      <c r="M606" s="109"/>
      <c r="N606" s="109"/>
      <c r="O606" s="109"/>
      <c r="P606" s="109"/>
    </row>
    <row r="607" spans="1:16">
      <c r="A607" s="109"/>
      <c r="B607" s="109"/>
      <c r="C607" s="109"/>
      <c r="D607" s="109"/>
      <c r="E607" s="109"/>
      <c r="F607" s="110"/>
      <c r="G607" s="109"/>
      <c r="H607" s="109"/>
      <c r="I607" s="109"/>
      <c r="J607" s="109"/>
      <c r="K607" s="109"/>
      <c r="L607" s="109"/>
      <c r="M607" s="109"/>
      <c r="N607" s="109"/>
      <c r="O607" s="109"/>
      <c r="P607" s="109"/>
    </row>
    <row r="608" spans="1:16">
      <c r="A608" s="109"/>
      <c r="B608" s="109"/>
      <c r="C608" s="109"/>
      <c r="D608" s="109"/>
      <c r="E608" s="109"/>
      <c r="F608" s="110"/>
      <c r="G608" s="109"/>
      <c r="H608" s="109"/>
      <c r="I608" s="109"/>
      <c r="J608" s="109"/>
      <c r="K608" s="109"/>
      <c r="L608" s="109"/>
      <c r="M608" s="109"/>
      <c r="N608" s="109"/>
      <c r="O608" s="109"/>
      <c r="P608" s="109"/>
    </row>
    <row r="609" spans="1:16">
      <c r="A609" s="109"/>
      <c r="B609" s="109"/>
      <c r="C609" s="109"/>
      <c r="D609" s="109"/>
      <c r="E609" s="109"/>
      <c r="F609" s="110"/>
      <c r="G609" s="109"/>
      <c r="H609" s="109"/>
      <c r="I609" s="109"/>
      <c r="J609" s="109"/>
      <c r="K609" s="109"/>
      <c r="L609" s="109"/>
      <c r="M609" s="109"/>
      <c r="N609" s="109"/>
      <c r="O609" s="109"/>
      <c r="P609" s="109"/>
    </row>
    <row r="610" spans="1:16">
      <c r="A610" s="109"/>
      <c r="B610" s="109"/>
      <c r="C610" s="109"/>
      <c r="D610" s="109"/>
      <c r="E610" s="109"/>
      <c r="F610" s="110"/>
      <c r="G610" s="109"/>
      <c r="H610" s="109"/>
      <c r="I610" s="109"/>
      <c r="J610" s="109"/>
      <c r="K610" s="109"/>
      <c r="L610" s="109"/>
      <c r="M610" s="109"/>
      <c r="N610" s="109"/>
      <c r="O610" s="109"/>
      <c r="P610" s="109"/>
    </row>
    <row r="611" spans="1:16">
      <c r="A611" s="109"/>
      <c r="B611" s="109"/>
      <c r="C611" s="109"/>
      <c r="D611" s="109"/>
      <c r="E611" s="109"/>
      <c r="F611" s="110"/>
      <c r="G611" s="109"/>
      <c r="H611" s="109"/>
      <c r="I611" s="109"/>
      <c r="J611" s="109"/>
      <c r="K611" s="109"/>
      <c r="L611" s="109"/>
      <c r="M611" s="109"/>
      <c r="N611" s="109"/>
      <c r="O611" s="109"/>
      <c r="P611" s="109"/>
    </row>
    <row r="612" spans="1:16">
      <c r="A612" s="109"/>
      <c r="B612" s="109"/>
      <c r="C612" s="109"/>
      <c r="D612" s="109"/>
      <c r="E612" s="109"/>
      <c r="F612" s="110"/>
      <c r="G612" s="109"/>
      <c r="H612" s="109"/>
      <c r="I612" s="109"/>
      <c r="J612" s="109"/>
      <c r="K612" s="109"/>
      <c r="L612" s="109"/>
      <c r="M612" s="109"/>
      <c r="N612" s="109"/>
      <c r="O612" s="109"/>
      <c r="P612" s="109"/>
    </row>
    <row r="613" spans="1:16">
      <c r="A613" s="109"/>
      <c r="B613" s="109"/>
      <c r="C613" s="109"/>
      <c r="D613" s="109"/>
      <c r="E613" s="109"/>
      <c r="F613" s="110"/>
      <c r="G613" s="109"/>
      <c r="H613" s="109"/>
      <c r="I613" s="109"/>
      <c r="J613" s="109"/>
      <c r="K613" s="109"/>
      <c r="L613" s="109"/>
      <c r="M613" s="109"/>
      <c r="N613" s="109"/>
      <c r="O613" s="109"/>
      <c r="P613" s="109"/>
    </row>
    <row r="614" spans="1:16">
      <c r="A614" s="109"/>
      <c r="B614" s="109"/>
      <c r="C614" s="109"/>
      <c r="D614" s="109"/>
      <c r="E614" s="109"/>
      <c r="F614" s="110"/>
      <c r="G614" s="109"/>
      <c r="H614" s="109"/>
      <c r="I614" s="109"/>
      <c r="J614" s="109"/>
      <c r="K614" s="109"/>
      <c r="L614" s="109"/>
      <c r="M614" s="109"/>
      <c r="N614" s="109"/>
      <c r="O614" s="109"/>
      <c r="P614" s="109"/>
    </row>
    <row r="615" spans="1:16">
      <c r="A615" s="109"/>
      <c r="B615" s="109"/>
      <c r="C615" s="109"/>
      <c r="D615" s="109"/>
      <c r="E615" s="109"/>
      <c r="F615" s="110"/>
      <c r="G615" s="109"/>
      <c r="H615" s="109"/>
      <c r="I615" s="109"/>
      <c r="J615" s="109"/>
      <c r="K615" s="109"/>
      <c r="L615" s="109"/>
      <c r="M615" s="109"/>
      <c r="N615" s="109"/>
      <c r="O615" s="109"/>
      <c r="P615" s="109"/>
    </row>
    <row r="616" spans="1:16">
      <c r="A616" s="109"/>
      <c r="B616" s="109"/>
      <c r="C616" s="109"/>
      <c r="D616" s="109"/>
      <c r="E616" s="109"/>
      <c r="F616" s="110"/>
      <c r="G616" s="109"/>
      <c r="H616" s="109"/>
      <c r="I616" s="109"/>
      <c r="J616" s="109"/>
      <c r="K616" s="109"/>
      <c r="L616" s="109"/>
      <c r="M616" s="109"/>
      <c r="N616" s="109"/>
      <c r="O616" s="109"/>
      <c r="P616" s="109"/>
    </row>
    <row r="617" spans="1:16">
      <c r="A617" s="109"/>
      <c r="B617" s="109"/>
      <c r="C617" s="109"/>
      <c r="D617" s="109"/>
      <c r="E617" s="109"/>
      <c r="F617" s="110"/>
      <c r="G617" s="109"/>
      <c r="H617" s="109"/>
      <c r="I617" s="109"/>
      <c r="J617" s="109"/>
      <c r="K617" s="109"/>
      <c r="L617" s="109"/>
      <c r="M617" s="109"/>
      <c r="N617" s="109"/>
      <c r="O617" s="109"/>
      <c r="P617" s="109"/>
    </row>
    <row r="618" spans="1:16">
      <c r="A618" s="109"/>
      <c r="B618" s="109"/>
      <c r="C618" s="109"/>
      <c r="D618" s="109"/>
      <c r="E618" s="109"/>
      <c r="F618" s="110"/>
      <c r="G618" s="109"/>
      <c r="H618" s="109"/>
      <c r="I618" s="109"/>
      <c r="J618" s="109"/>
      <c r="K618" s="109"/>
      <c r="L618" s="109"/>
      <c r="M618" s="109"/>
      <c r="N618" s="109"/>
      <c r="O618" s="109"/>
      <c r="P618" s="109"/>
    </row>
    <row r="619" spans="1:16">
      <c r="A619" s="109"/>
      <c r="B619" s="109"/>
      <c r="C619" s="109"/>
      <c r="D619" s="109"/>
      <c r="E619" s="109"/>
      <c r="F619" s="110"/>
      <c r="G619" s="109"/>
      <c r="H619" s="109"/>
      <c r="I619" s="109"/>
      <c r="J619" s="109"/>
      <c r="K619" s="109"/>
      <c r="L619" s="109"/>
      <c r="M619" s="109"/>
      <c r="N619" s="109"/>
      <c r="O619" s="109"/>
      <c r="P619" s="109"/>
    </row>
    <row r="620" spans="1:16">
      <c r="A620" s="109"/>
      <c r="B620" s="109"/>
      <c r="C620" s="109"/>
      <c r="D620" s="109"/>
      <c r="E620" s="109"/>
      <c r="F620" s="110"/>
      <c r="G620" s="109"/>
      <c r="H620" s="109"/>
      <c r="I620" s="109"/>
      <c r="J620" s="109"/>
      <c r="K620" s="109"/>
      <c r="L620" s="109"/>
      <c r="M620" s="109"/>
      <c r="N620" s="109"/>
      <c r="O620" s="109"/>
      <c r="P620" s="109"/>
    </row>
    <row r="621" spans="1:16">
      <c r="A621" s="109"/>
      <c r="B621" s="109"/>
      <c r="C621" s="109"/>
      <c r="D621" s="109"/>
      <c r="E621" s="109"/>
      <c r="F621" s="110"/>
      <c r="G621" s="109"/>
      <c r="H621" s="109"/>
      <c r="I621" s="109"/>
      <c r="J621" s="109"/>
      <c r="K621" s="109"/>
      <c r="L621" s="109"/>
      <c r="M621" s="109"/>
      <c r="N621" s="109"/>
      <c r="O621" s="109"/>
      <c r="P621" s="109"/>
    </row>
    <row r="622" spans="1:16">
      <c r="A622" s="109"/>
      <c r="B622" s="109"/>
      <c r="C622" s="109"/>
      <c r="D622" s="109"/>
      <c r="E622" s="109"/>
      <c r="F622" s="110"/>
      <c r="G622" s="109"/>
      <c r="H622" s="109"/>
      <c r="I622" s="109"/>
      <c r="J622" s="109"/>
      <c r="K622" s="109"/>
      <c r="L622" s="109"/>
      <c r="M622" s="109"/>
      <c r="N622" s="109"/>
      <c r="O622" s="109"/>
      <c r="P622" s="109"/>
    </row>
    <row r="623" spans="1:16">
      <c r="A623" s="109"/>
      <c r="B623" s="109"/>
      <c r="C623" s="109"/>
      <c r="D623" s="109"/>
      <c r="E623" s="109"/>
      <c r="F623" s="110"/>
      <c r="G623" s="109"/>
      <c r="H623" s="109"/>
      <c r="I623" s="109"/>
      <c r="J623" s="109"/>
      <c r="K623" s="109"/>
      <c r="L623" s="109"/>
      <c r="M623" s="109"/>
      <c r="N623" s="109"/>
      <c r="O623" s="109"/>
      <c r="P623" s="109"/>
    </row>
    <row r="624" spans="1:16">
      <c r="A624" s="109"/>
      <c r="B624" s="109"/>
      <c r="C624" s="109"/>
      <c r="D624" s="109"/>
      <c r="E624" s="109"/>
      <c r="F624" s="110"/>
      <c r="G624" s="109"/>
      <c r="H624" s="109"/>
      <c r="I624" s="109"/>
      <c r="J624" s="109"/>
      <c r="K624" s="109"/>
      <c r="L624" s="109"/>
      <c r="M624" s="109"/>
      <c r="N624" s="109"/>
      <c r="O624" s="109"/>
      <c r="P624" s="109"/>
    </row>
    <row r="625" spans="1:16">
      <c r="A625" s="109"/>
      <c r="B625" s="109"/>
      <c r="C625" s="109"/>
      <c r="D625" s="109"/>
      <c r="E625" s="109"/>
      <c r="F625" s="110"/>
      <c r="G625" s="109"/>
      <c r="H625" s="109"/>
      <c r="I625" s="109"/>
      <c r="J625" s="109"/>
      <c r="K625" s="109"/>
      <c r="L625" s="109"/>
      <c r="M625" s="109"/>
      <c r="N625" s="109"/>
      <c r="O625" s="109"/>
      <c r="P625" s="109"/>
    </row>
    <row r="626" spans="1:16">
      <c r="A626" s="109"/>
      <c r="B626" s="109"/>
      <c r="C626" s="109"/>
      <c r="D626" s="109"/>
      <c r="E626" s="109"/>
      <c r="F626" s="110"/>
      <c r="G626" s="109"/>
      <c r="H626" s="109"/>
      <c r="I626" s="109"/>
      <c r="J626" s="109"/>
      <c r="K626" s="109"/>
      <c r="L626" s="109"/>
      <c r="M626" s="109"/>
      <c r="N626" s="109"/>
      <c r="O626" s="109"/>
      <c r="P626" s="109"/>
    </row>
    <row r="627" spans="1:16">
      <c r="A627" s="109"/>
      <c r="B627" s="109"/>
      <c r="C627" s="109"/>
      <c r="D627" s="109"/>
      <c r="E627" s="109"/>
      <c r="F627" s="110"/>
      <c r="G627" s="109"/>
      <c r="H627" s="109"/>
      <c r="I627" s="109"/>
      <c r="J627" s="109"/>
      <c r="K627" s="109"/>
      <c r="L627" s="109"/>
      <c r="M627" s="109"/>
      <c r="N627" s="109"/>
      <c r="O627" s="109"/>
      <c r="P627" s="109"/>
    </row>
    <row r="628" spans="1:16">
      <c r="A628" s="109"/>
      <c r="B628" s="109"/>
      <c r="C628" s="109"/>
      <c r="D628" s="109"/>
      <c r="E628" s="109"/>
      <c r="F628" s="110"/>
      <c r="G628" s="109"/>
      <c r="H628" s="109"/>
      <c r="I628" s="109"/>
      <c r="J628" s="109"/>
      <c r="K628" s="109"/>
      <c r="L628" s="109"/>
      <c r="M628" s="109"/>
      <c r="N628" s="109"/>
      <c r="O628" s="109"/>
      <c r="P628" s="109"/>
    </row>
    <row r="629" spans="1:16">
      <c r="A629" s="109"/>
      <c r="B629" s="109"/>
      <c r="C629" s="109"/>
      <c r="D629" s="109"/>
      <c r="E629" s="109"/>
      <c r="F629" s="110"/>
      <c r="G629" s="109"/>
      <c r="H629" s="109"/>
      <c r="I629" s="109"/>
      <c r="J629" s="109"/>
      <c r="K629" s="109"/>
      <c r="L629" s="109"/>
      <c r="M629" s="109"/>
      <c r="N629" s="109"/>
      <c r="O629" s="109"/>
      <c r="P629" s="109"/>
    </row>
    <row r="630" spans="1:16">
      <c r="A630" s="109"/>
      <c r="B630" s="109"/>
      <c r="C630" s="109"/>
      <c r="D630" s="109"/>
      <c r="E630" s="109"/>
      <c r="F630" s="110"/>
      <c r="G630" s="109"/>
      <c r="H630" s="109"/>
      <c r="I630" s="109"/>
      <c r="J630" s="109"/>
      <c r="K630" s="109"/>
      <c r="L630" s="109"/>
      <c r="M630" s="109"/>
      <c r="N630" s="109"/>
      <c r="O630" s="109"/>
      <c r="P630" s="109"/>
    </row>
    <row r="631" spans="1:16">
      <c r="A631" s="109"/>
      <c r="B631" s="109"/>
      <c r="C631" s="109"/>
      <c r="D631" s="109"/>
      <c r="E631" s="109"/>
      <c r="F631" s="110"/>
      <c r="G631" s="109"/>
      <c r="H631" s="109"/>
      <c r="I631" s="109"/>
      <c r="J631" s="109"/>
      <c r="K631" s="109"/>
      <c r="L631" s="109"/>
      <c r="M631" s="109"/>
      <c r="N631" s="109"/>
      <c r="O631" s="109"/>
      <c r="P631" s="109"/>
    </row>
    <row r="632" spans="1:16">
      <c r="A632" s="109"/>
      <c r="B632" s="109"/>
      <c r="C632" s="109"/>
      <c r="D632" s="109"/>
      <c r="E632" s="109"/>
      <c r="F632" s="110"/>
      <c r="G632" s="109"/>
      <c r="H632" s="109"/>
      <c r="I632" s="109"/>
      <c r="J632" s="109"/>
      <c r="K632" s="109"/>
      <c r="L632" s="109"/>
      <c r="M632" s="109"/>
      <c r="N632" s="109"/>
      <c r="O632" s="109"/>
      <c r="P632" s="109"/>
    </row>
    <row r="633" spans="1:16">
      <c r="A633" s="109"/>
      <c r="B633" s="109"/>
      <c r="C633" s="109"/>
      <c r="D633" s="109"/>
      <c r="E633" s="109"/>
      <c r="F633" s="110"/>
      <c r="G633" s="109"/>
      <c r="H633" s="109"/>
      <c r="I633" s="109"/>
      <c r="J633" s="109"/>
      <c r="K633" s="109"/>
      <c r="L633" s="109"/>
      <c r="M633" s="109"/>
      <c r="N633" s="109"/>
      <c r="O633" s="109"/>
      <c r="P633" s="109"/>
    </row>
    <row r="634" spans="1:16">
      <c r="A634" s="109"/>
      <c r="B634" s="109"/>
      <c r="C634" s="109"/>
      <c r="D634" s="109"/>
      <c r="E634" s="109"/>
      <c r="F634" s="110"/>
      <c r="G634" s="109"/>
      <c r="H634" s="109"/>
      <c r="I634" s="109"/>
      <c r="J634" s="109"/>
      <c r="K634" s="109"/>
      <c r="L634" s="109"/>
      <c r="M634" s="109"/>
      <c r="N634" s="109"/>
      <c r="O634" s="109"/>
      <c r="P634" s="109"/>
    </row>
    <row r="635" spans="1:16">
      <c r="A635" s="109"/>
      <c r="B635" s="109"/>
      <c r="C635" s="109"/>
      <c r="D635" s="109"/>
      <c r="E635" s="109"/>
      <c r="F635" s="110"/>
      <c r="G635" s="109"/>
      <c r="H635" s="109"/>
      <c r="I635" s="109"/>
      <c r="J635" s="109"/>
      <c r="K635" s="109"/>
      <c r="L635" s="109"/>
      <c r="M635" s="109"/>
      <c r="N635" s="109"/>
      <c r="O635" s="109"/>
      <c r="P635" s="109"/>
    </row>
    <row r="636" spans="1:16">
      <c r="A636" s="109"/>
      <c r="B636" s="109"/>
      <c r="C636" s="109"/>
      <c r="D636" s="109"/>
      <c r="E636" s="109"/>
      <c r="F636" s="110"/>
      <c r="G636" s="109"/>
      <c r="H636" s="109"/>
      <c r="I636" s="109"/>
      <c r="J636" s="109"/>
      <c r="K636" s="109"/>
      <c r="L636" s="109"/>
      <c r="M636" s="109"/>
      <c r="N636" s="109"/>
      <c r="O636" s="109"/>
      <c r="P636" s="109"/>
    </row>
    <row r="637" spans="1:16">
      <c r="A637" s="109"/>
      <c r="B637" s="109"/>
      <c r="C637" s="109"/>
      <c r="D637" s="109"/>
      <c r="E637" s="109"/>
      <c r="F637" s="110"/>
      <c r="G637" s="109"/>
      <c r="H637" s="109"/>
      <c r="I637" s="109"/>
      <c r="J637" s="109"/>
      <c r="K637" s="109"/>
      <c r="L637" s="109"/>
      <c r="M637" s="109"/>
      <c r="N637" s="109"/>
      <c r="O637" s="109"/>
      <c r="P637" s="109"/>
    </row>
    <row r="638" spans="1:16">
      <c r="A638" s="109"/>
      <c r="B638" s="109"/>
      <c r="C638" s="109"/>
      <c r="D638" s="109"/>
      <c r="E638" s="109"/>
      <c r="F638" s="110"/>
      <c r="G638" s="109"/>
      <c r="H638" s="109"/>
      <c r="I638" s="109"/>
      <c r="J638" s="109"/>
      <c r="K638" s="109"/>
      <c r="L638" s="109"/>
      <c r="M638" s="109"/>
      <c r="N638" s="109"/>
      <c r="O638" s="109"/>
      <c r="P638" s="109"/>
    </row>
    <row r="639" spans="1:16">
      <c r="A639" s="109"/>
      <c r="B639" s="109"/>
      <c r="C639" s="109"/>
      <c r="D639" s="109"/>
      <c r="E639" s="109"/>
      <c r="F639" s="110"/>
      <c r="G639" s="109"/>
      <c r="H639" s="109"/>
      <c r="I639" s="109"/>
      <c r="J639" s="109"/>
      <c r="K639" s="109"/>
      <c r="L639" s="109"/>
      <c r="M639" s="109"/>
      <c r="N639" s="109"/>
      <c r="O639" s="109"/>
      <c r="P639" s="109"/>
    </row>
    <row r="640" spans="1:16">
      <c r="A640" s="109"/>
      <c r="B640" s="109"/>
      <c r="C640" s="109"/>
      <c r="D640" s="109"/>
      <c r="E640" s="109"/>
      <c r="F640" s="110"/>
      <c r="G640" s="109"/>
      <c r="H640" s="109"/>
      <c r="I640" s="109"/>
      <c r="J640" s="109"/>
      <c r="K640" s="109"/>
      <c r="L640" s="109"/>
      <c r="M640" s="109"/>
      <c r="N640" s="109"/>
      <c r="O640" s="109"/>
      <c r="P640" s="109"/>
    </row>
    <row r="641" spans="1:16">
      <c r="A641" s="109"/>
      <c r="B641" s="109"/>
      <c r="C641" s="109"/>
      <c r="D641" s="109"/>
      <c r="E641" s="109"/>
      <c r="F641" s="110"/>
      <c r="G641" s="109"/>
      <c r="H641" s="109"/>
      <c r="I641" s="109"/>
      <c r="J641" s="109"/>
      <c r="K641" s="109"/>
      <c r="L641" s="109"/>
      <c r="M641" s="109"/>
      <c r="N641" s="109"/>
      <c r="O641" s="109"/>
      <c r="P641" s="109"/>
    </row>
    <row r="642" spans="1:16">
      <c r="A642" s="109"/>
      <c r="B642" s="109"/>
      <c r="C642" s="109"/>
      <c r="D642" s="109"/>
      <c r="E642" s="109"/>
      <c r="F642" s="110"/>
      <c r="G642" s="109"/>
      <c r="H642" s="109"/>
      <c r="I642" s="109"/>
      <c r="J642" s="109"/>
      <c r="K642" s="109"/>
      <c r="L642" s="109"/>
      <c r="M642" s="109"/>
      <c r="N642" s="109"/>
      <c r="O642" s="109"/>
      <c r="P642" s="109"/>
    </row>
    <row r="643" spans="1:16">
      <c r="A643" s="109"/>
      <c r="B643" s="109"/>
      <c r="C643" s="109"/>
      <c r="D643" s="109"/>
      <c r="E643" s="109"/>
      <c r="F643" s="110"/>
      <c r="G643" s="109"/>
      <c r="H643" s="109"/>
      <c r="I643" s="109"/>
      <c r="J643" s="109"/>
      <c r="K643" s="109"/>
      <c r="L643" s="109"/>
      <c r="M643" s="109"/>
      <c r="N643" s="109"/>
      <c r="O643" s="109"/>
      <c r="P643" s="109"/>
    </row>
    <row r="644" spans="1:16">
      <c r="A644" s="109"/>
      <c r="B644" s="109"/>
      <c r="C644" s="109"/>
      <c r="D644" s="109"/>
      <c r="E644" s="109"/>
      <c r="F644" s="110"/>
      <c r="G644" s="109"/>
      <c r="H644" s="109"/>
      <c r="I644" s="109"/>
      <c r="J644" s="109"/>
      <c r="K644" s="109"/>
      <c r="L644" s="109"/>
      <c r="M644" s="109"/>
      <c r="N644" s="109"/>
      <c r="O644" s="109"/>
      <c r="P644" s="109"/>
    </row>
    <row r="645" spans="1:16">
      <c r="A645" s="109"/>
      <c r="B645" s="109"/>
      <c r="C645" s="109"/>
      <c r="D645" s="109"/>
      <c r="E645" s="109"/>
      <c r="F645" s="110"/>
      <c r="G645" s="109"/>
      <c r="H645" s="109"/>
      <c r="I645" s="109"/>
      <c r="J645" s="109"/>
      <c r="K645" s="109"/>
      <c r="L645" s="109"/>
      <c r="M645" s="109"/>
      <c r="N645" s="109"/>
      <c r="O645" s="109"/>
      <c r="P645" s="109"/>
    </row>
    <row r="646" spans="1:16">
      <c r="A646" s="109"/>
      <c r="B646" s="109"/>
      <c r="C646" s="109"/>
      <c r="D646" s="109"/>
      <c r="E646" s="109"/>
      <c r="F646" s="110"/>
      <c r="G646" s="109"/>
      <c r="H646" s="109"/>
      <c r="I646" s="109"/>
      <c r="J646" s="109"/>
      <c r="K646" s="109"/>
      <c r="L646" s="109"/>
      <c r="M646" s="109"/>
      <c r="N646" s="109"/>
      <c r="O646" s="109"/>
      <c r="P646" s="109"/>
    </row>
    <row r="647" spans="1:16">
      <c r="A647" s="109"/>
      <c r="B647" s="109"/>
      <c r="C647" s="109"/>
      <c r="D647" s="109"/>
      <c r="E647" s="109"/>
      <c r="F647" s="110"/>
      <c r="G647" s="109"/>
      <c r="H647" s="109"/>
      <c r="I647" s="109"/>
      <c r="J647" s="109"/>
      <c r="K647" s="109"/>
      <c r="L647" s="109"/>
      <c r="M647" s="109"/>
      <c r="N647" s="109"/>
      <c r="O647" s="109"/>
      <c r="P647" s="109"/>
    </row>
    <row r="648" spans="1:16">
      <c r="A648" s="109"/>
      <c r="B648" s="109"/>
      <c r="C648" s="109"/>
      <c r="D648" s="109"/>
      <c r="E648" s="109"/>
      <c r="F648" s="110"/>
      <c r="G648" s="109"/>
      <c r="H648" s="109"/>
      <c r="I648" s="109"/>
      <c r="J648" s="109"/>
      <c r="K648" s="109"/>
      <c r="L648" s="109"/>
      <c r="M648" s="109"/>
      <c r="N648" s="109"/>
      <c r="O648" s="109"/>
      <c r="P648" s="109"/>
    </row>
    <row r="649" spans="1:16">
      <c r="A649" s="109"/>
      <c r="B649" s="109"/>
      <c r="C649" s="109"/>
      <c r="D649" s="109"/>
      <c r="E649" s="109"/>
      <c r="F649" s="110"/>
      <c r="G649" s="109"/>
      <c r="H649" s="109"/>
      <c r="I649" s="109"/>
      <c r="J649" s="109"/>
      <c r="K649" s="109"/>
      <c r="L649" s="109"/>
      <c r="M649" s="109"/>
      <c r="N649" s="109"/>
      <c r="O649" s="109"/>
      <c r="P649" s="109"/>
    </row>
    <row r="650" spans="1:16">
      <c r="A650" s="109"/>
      <c r="B650" s="109"/>
      <c r="C650" s="109"/>
      <c r="D650" s="109"/>
      <c r="E650" s="109"/>
      <c r="F650" s="110"/>
      <c r="G650" s="109"/>
      <c r="H650" s="109"/>
      <c r="I650" s="109"/>
      <c r="J650" s="109"/>
      <c r="K650" s="109"/>
      <c r="L650" s="109"/>
      <c r="M650" s="109"/>
      <c r="N650" s="109"/>
      <c r="O650" s="109"/>
      <c r="P650" s="109"/>
    </row>
    <row r="651" spans="1:16">
      <c r="A651" s="109"/>
      <c r="B651" s="109"/>
      <c r="C651" s="109"/>
      <c r="D651" s="109"/>
      <c r="E651" s="109"/>
      <c r="F651" s="110"/>
      <c r="G651" s="109"/>
      <c r="H651" s="109"/>
      <c r="I651" s="109"/>
      <c r="J651" s="109"/>
      <c r="K651" s="109"/>
      <c r="L651" s="109"/>
      <c r="M651" s="109"/>
      <c r="N651" s="109"/>
      <c r="O651" s="109"/>
      <c r="P651" s="109"/>
    </row>
    <row r="652" spans="1:16">
      <c r="A652" s="109"/>
      <c r="B652" s="109"/>
      <c r="C652" s="109"/>
      <c r="D652" s="109"/>
      <c r="E652" s="109"/>
      <c r="F652" s="110"/>
      <c r="G652" s="109"/>
      <c r="H652" s="109"/>
      <c r="I652" s="109"/>
      <c r="J652" s="109"/>
      <c r="K652" s="109"/>
      <c r="L652" s="109"/>
      <c r="M652" s="109"/>
      <c r="N652" s="109"/>
      <c r="O652" s="109"/>
      <c r="P652" s="109"/>
    </row>
    <row r="653" spans="1:16">
      <c r="A653" s="109"/>
      <c r="B653" s="109"/>
      <c r="C653" s="109"/>
      <c r="D653" s="109"/>
      <c r="E653" s="109"/>
      <c r="F653" s="110"/>
      <c r="G653" s="109"/>
      <c r="H653" s="109"/>
      <c r="I653" s="109"/>
      <c r="J653" s="109"/>
      <c r="K653" s="109"/>
      <c r="L653" s="109"/>
      <c r="M653" s="109"/>
      <c r="N653" s="109"/>
      <c r="O653" s="109"/>
      <c r="P653" s="109"/>
    </row>
    <row r="654" spans="1:16">
      <c r="A654" s="109"/>
      <c r="B654" s="109"/>
      <c r="C654" s="109"/>
      <c r="D654" s="109"/>
      <c r="E654" s="109"/>
      <c r="F654" s="110"/>
      <c r="G654" s="109"/>
      <c r="H654" s="109"/>
      <c r="I654" s="109"/>
      <c r="J654" s="109"/>
      <c r="K654" s="109"/>
      <c r="L654" s="109"/>
      <c r="M654" s="109"/>
      <c r="N654" s="109"/>
      <c r="O654" s="109"/>
      <c r="P654" s="109"/>
    </row>
    <row r="655" spans="1:16">
      <c r="A655" s="109"/>
      <c r="B655" s="109"/>
      <c r="C655" s="109"/>
      <c r="D655" s="109"/>
      <c r="E655" s="109"/>
      <c r="F655" s="110"/>
      <c r="G655" s="109"/>
      <c r="H655" s="109"/>
      <c r="I655" s="109"/>
      <c r="J655" s="109"/>
      <c r="K655" s="109"/>
      <c r="L655" s="109"/>
      <c r="M655" s="109"/>
      <c r="N655" s="109"/>
      <c r="O655" s="109"/>
      <c r="P655" s="109"/>
    </row>
    <row r="656" spans="1:16">
      <c r="A656" s="109"/>
      <c r="B656" s="109"/>
      <c r="C656" s="109"/>
      <c r="D656" s="109"/>
      <c r="E656" s="109"/>
      <c r="F656" s="110"/>
      <c r="G656" s="109"/>
      <c r="H656" s="109"/>
      <c r="I656" s="109"/>
      <c r="J656" s="109"/>
      <c r="K656" s="109"/>
      <c r="L656" s="109"/>
      <c r="M656" s="109"/>
      <c r="N656" s="109"/>
      <c r="O656" s="109"/>
      <c r="P656" s="109"/>
    </row>
    <row r="657" spans="1:16">
      <c r="A657" s="109"/>
      <c r="B657" s="109"/>
      <c r="C657" s="109"/>
      <c r="D657" s="109"/>
      <c r="E657" s="109"/>
      <c r="F657" s="110"/>
      <c r="G657" s="109"/>
      <c r="H657" s="109"/>
      <c r="I657" s="109"/>
      <c r="J657" s="109"/>
      <c r="K657" s="109"/>
      <c r="L657" s="109"/>
      <c r="M657" s="109"/>
      <c r="N657" s="109"/>
      <c r="O657" s="109"/>
      <c r="P657" s="109"/>
    </row>
    <row r="658" spans="1:16">
      <c r="A658" s="109"/>
      <c r="B658" s="109"/>
      <c r="C658" s="109"/>
      <c r="D658" s="109"/>
      <c r="E658" s="109"/>
      <c r="F658" s="110"/>
      <c r="G658" s="109"/>
      <c r="H658" s="109"/>
      <c r="I658" s="109"/>
      <c r="J658" s="109"/>
      <c r="K658" s="109"/>
      <c r="L658" s="109"/>
      <c r="M658" s="109"/>
      <c r="N658" s="109"/>
      <c r="O658" s="109"/>
      <c r="P658" s="109"/>
    </row>
    <row r="659" spans="1:16">
      <c r="A659" s="109"/>
      <c r="B659" s="109"/>
      <c r="C659" s="109"/>
      <c r="D659" s="109"/>
      <c r="E659" s="109"/>
      <c r="F659" s="110"/>
      <c r="G659" s="109"/>
      <c r="H659" s="109"/>
      <c r="I659" s="109"/>
      <c r="J659" s="109"/>
      <c r="K659" s="109"/>
      <c r="L659" s="109"/>
      <c r="M659" s="109"/>
      <c r="N659" s="109"/>
      <c r="O659" s="109"/>
      <c r="P659" s="109"/>
    </row>
    <row r="660" spans="1:16">
      <c r="A660" s="109"/>
      <c r="B660" s="109"/>
      <c r="C660" s="109"/>
      <c r="D660" s="109"/>
      <c r="E660" s="109"/>
      <c r="F660" s="110"/>
      <c r="G660" s="109"/>
      <c r="H660" s="109"/>
      <c r="I660" s="109"/>
      <c r="J660" s="109"/>
      <c r="K660" s="109"/>
      <c r="L660" s="109"/>
      <c r="M660" s="109"/>
      <c r="N660" s="109"/>
      <c r="O660" s="109"/>
      <c r="P660" s="109"/>
    </row>
    <row r="661" spans="1:16">
      <c r="A661" s="109"/>
      <c r="B661" s="109"/>
      <c r="C661" s="109"/>
      <c r="D661" s="109"/>
      <c r="E661" s="109"/>
      <c r="F661" s="110"/>
      <c r="G661" s="109"/>
      <c r="H661" s="109"/>
      <c r="I661" s="109"/>
      <c r="J661" s="109"/>
      <c r="K661" s="109"/>
      <c r="L661" s="109"/>
      <c r="M661" s="109"/>
      <c r="N661" s="109"/>
      <c r="O661" s="109"/>
      <c r="P661" s="109"/>
    </row>
    <row r="662" spans="1:16">
      <c r="A662" s="109"/>
      <c r="B662" s="109"/>
      <c r="C662" s="109"/>
      <c r="D662" s="109"/>
      <c r="E662" s="109"/>
      <c r="F662" s="110"/>
      <c r="G662" s="109"/>
      <c r="H662" s="109"/>
      <c r="I662" s="109"/>
      <c r="J662" s="109"/>
      <c r="K662" s="109"/>
      <c r="L662" s="109"/>
      <c r="M662" s="109"/>
      <c r="N662" s="109"/>
      <c r="O662" s="109"/>
      <c r="P662" s="109"/>
    </row>
    <row r="663" spans="1:16">
      <c r="A663" s="109"/>
      <c r="B663" s="109"/>
      <c r="C663" s="109"/>
      <c r="D663" s="109"/>
      <c r="E663" s="109"/>
      <c r="F663" s="110"/>
      <c r="G663" s="109"/>
      <c r="H663" s="109"/>
      <c r="I663" s="109"/>
      <c r="J663" s="109"/>
      <c r="K663" s="109"/>
      <c r="L663" s="109"/>
      <c r="M663" s="109"/>
      <c r="N663" s="109"/>
      <c r="O663" s="109"/>
      <c r="P663" s="109"/>
    </row>
    <row r="664" spans="1:16">
      <c r="A664" s="109"/>
      <c r="B664" s="109"/>
      <c r="C664" s="109"/>
      <c r="D664" s="109"/>
      <c r="E664" s="109"/>
      <c r="F664" s="110"/>
      <c r="G664" s="109"/>
      <c r="H664" s="109"/>
      <c r="I664" s="109"/>
      <c r="J664" s="109"/>
      <c r="K664" s="109"/>
      <c r="L664" s="109"/>
      <c r="M664" s="109"/>
      <c r="N664" s="109"/>
      <c r="O664" s="109"/>
      <c r="P664" s="109"/>
    </row>
    <row r="665" spans="1:16">
      <c r="A665" s="109"/>
      <c r="B665" s="109"/>
      <c r="C665" s="109"/>
      <c r="D665" s="109"/>
      <c r="E665" s="109"/>
      <c r="F665" s="110"/>
      <c r="G665" s="109"/>
      <c r="H665" s="109"/>
      <c r="I665" s="109"/>
      <c r="J665" s="109"/>
      <c r="K665" s="109"/>
      <c r="L665" s="109"/>
      <c r="M665" s="109"/>
      <c r="N665" s="109"/>
      <c r="O665" s="109"/>
      <c r="P665" s="109"/>
    </row>
    <row r="666" spans="1:16">
      <c r="A666" s="109"/>
      <c r="B666" s="109"/>
      <c r="C666" s="109"/>
      <c r="D666" s="109"/>
      <c r="E666" s="109"/>
      <c r="F666" s="110"/>
      <c r="G666" s="109"/>
      <c r="H666" s="109"/>
      <c r="I666" s="109"/>
      <c r="J666" s="109"/>
      <c r="K666" s="109"/>
      <c r="L666" s="109"/>
      <c r="M666" s="109"/>
      <c r="N666" s="109"/>
      <c r="O666" s="109"/>
      <c r="P666" s="109"/>
    </row>
    <row r="667" spans="1:16">
      <c r="A667" s="109"/>
      <c r="B667" s="109"/>
      <c r="C667" s="109"/>
      <c r="D667" s="109"/>
      <c r="E667" s="109"/>
      <c r="F667" s="110"/>
      <c r="G667" s="109"/>
      <c r="H667" s="109"/>
      <c r="I667" s="109"/>
      <c r="J667" s="109"/>
      <c r="K667" s="109"/>
      <c r="L667" s="109"/>
      <c r="M667" s="109"/>
      <c r="N667" s="109"/>
      <c r="O667" s="109"/>
      <c r="P667" s="109"/>
    </row>
    <row r="668" spans="1:16">
      <c r="A668" s="109"/>
      <c r="B668" s="109"/>
      <c r="C668" s="109"/>
      <c r="D668" s="109"/>
      <c r="E668" s="109"/>
      <c r="F668" s="110"/>
      <c r="G668" s="109"/>
      <c r="H668" s="109"/>
      <c r="I668" s="109"/>
      <c r="J668" s="109"/>
      <c r="K668" s="109"/>
      <c r="L668" s="109"/>
      <c r="M668" s="109"/>
      <c r="N668" s="109"/>
      <c r="O668" s="109"/>
      <c r="P668" s="109"/>
    </row>
    <row r="669" spans="1:16">
      <c r="A669" s="109"/>
      <c r="B669" s="109"/>
      <c r="C669" s="109"/>
      <c r="D669" s="109"/>
      <c r="E669" s="109"/>
      <c r="F669" s="110"/>
      <c r="G669" s="109"/>
      <c r="H669" s="109"/>
      <c r="I669" s="109"/>
      <c r="J669" s="109"/>
      <c r="K669" s="109"/>
      <c r="L669" s="109"/>
      <c r="M669" s="109"/>
      <c r="N669" s="109"/>
      <c r="O669" s="109"/>
      <c r="P669" s="109"/>
    </row>
    <row r="670" spans="1:16">
      <c r="A670" s="109"/>
      <c r="B670" s="109"/>
      <c r="C670" s="109"/>
      <c r="D670" s="109"/>
      <c r="E670" s="109"/>
      <c r="F670" s="110"/>
      <c r="G670" s="109"/>
      <c r="H670" s="109"/>
      <c r="I670" s="109"/>
      <c r="J670" s="109"/>
      <c r="K670" s="109"/>
      <c r="L670" s="109"/>
      <c r="M670" s="109"/>
      <c r="N670" s="109"/>
      <c r="O670" s="109"/>
      <c r="P670" s="109"/>
    </row>
    <row r="671" spans="1:16">
      <c r="A671" s="109"/>
      <c r="B671" s="109"/>
      <c r="C671" s="109"/>
      <c r="D671" s="109"/>
      <c r="E671" s="109"/>
      <c r="F671" s="110"/>
      <c r="G671" s="109"/>
      <c r="H671" s="109"/>
      <c r="I671" s="109"/>
      <c r="J671" s="109"/>
      <c r="K671" s="109"/>
      <c r="L671" s="109"/>
      <c r="M671" s="109"/>
      <c r="N671" s="109"/>
      <c r="O671" s="109"/>
      <c r="P671" s="109"/>
    </row>
    <row r="672" spans="1:16">
      <c r="A672" s="109"/>
      <c r="B672" s="109"/>
      <c r="C672" s="109"/>
      <c r="D672" s="109"/>
      <c r="E672" s="109"/>
      <c r="F672" s="110"/>
      <c r="G672" s="109"/>
      <c r="H672" s="109"/>
      <c r="I672" s="109"/>
      <c r="J672" s="109"/>
      <c r="K672" s="109"/>
      <c r="L672" s="109"/>
      <c r="M672" s="109"/>
      <c r="N672" s="109"/>
      <c r="O672" s="109"/>
      <c r="P672" s="109"/>
    </row>
    <row r="673" spans="1:16">
      <c r="A673" s="109"/>
      <c r="B673" s="109"/>
      <c r="C673" s="109"/>
      <c r="D673" s="109"/>
      <c r="E673" s="109"/>
      <c r="F673" s="110"/>
      <c r="G673" s="109"/>
      <c r="H673" s="109"/>
      <c r="I673" s="109"/>
      <c r="J673" s="109"/>
      <c r="K673" s="109"/>
      <c r="L673" s="109"/>
      <c r="M673" s="109"/>
      <c r="N673" s="109"/>
      <c r="O673" s="109"/>
      <c r="P673" s="109"/>
    </row>
    <row r="674" spans="1:16">
      <c r="A674" s="109"/>
      <c r="B674" s="109"/>
      <c r="C674" s="109"/>
      <c r="D674" s="109"/>
      <c r="E674" s="109"/>
      <c r="F674" s="110"/>
      <c r="G674" s="109"/>
      <c r="H674" s="109"/>
      <c r="I674" s="109"/>
      <c r="J674" s="109"/>
      <c r="K674" s="109"/>
      <c r="L674" s="109"/>
      <c r="M674" s="109"/>
      <c r="N674" s="109"/>
      <c r="O674" s="109"/>
      <c r="P674" s="109"/>
    </row>
    <row r="675" spans="1:16">
      <c r="A675" s="109"/>
      <c r="B675" s="109"/>
      <c r="C675" s="109"/>
      <c r="D675" s="109"/>
      <c r="E675" s="109"/>
      <c r="F675" s="110"/>
      <c r="G675" s="109"/>
      <c r="H675" s="109"/>
      <c r="I675" s="109"/>
      <c r="J675" s="109"/>
      <c r="K675" s="109"/>
      <c r="L675" s="109"/>
      <c r="M675" s="109"/>
      <c r="N675" s="109"/>
      <c r="O675" s="109"/>
      <c r="P675" s="109"/>
    </row>
    <row r="676" spans="1:16">
      <c r="A676" s="109"/>
      <c r="B676" s="109"/>
      <c r="C676" s="109"/>
      <c r="D676" s="109"/>
      <c r="E676" s="109"/>
      <c r="F676" s="110"/>
      <c r="G676" s="109"/>
      <c r="H676" s="109"/>
      <c r="I676" s="109"/>
      <c r="J676" s="109"/>
      <c r="K676" s="109"/>
      <c r="L676" s="109"/>
      <c r="M676" s="109"/>
      <c r="N676" s="109"/>
      <c r="O676" s="109"/>
      <c r="P676" s="109"/>
    </row>
    <row r="677" spans="1:16">
      <c r="A677" s="109"/>
      <c r="B677" s="109"/>
      <c r="C677" s="109"/>
      <c r="D677" s="109"/>
      <c r="E677" s="109"/>
      <c r="F677" s="110"/>
      <c r="G677" s="109"/>
      <c r="H677" s="109"/>
      <c r="I677" s="109"/>
      <c r="J677" s="109"/>
      <c r="K677" s="109"/>
      <c r="L677" s="109"/>
      <c r="M677" s="109"/>
      <c r="N677" s="109"/>
      <c r="O677" s="109"/>
      <c r="P677" s="109"/>
    </row>
    <row r="678" spans="1:16">
      <c r="A678" s="109"/>
      <c r="B678" s="109"/>
      <c r="C678" s="109"/>
      <c r="D678" s="109"/>
      <c r="E678" s="109"/>
      <c r="F678" s="110"/>
      <c r="G678" s="109"/>
      <c r="H678" s="109"/>
      <c r="I678" s="109"/>
      <c r="J678" s="109"/>
      <c r="K678" s="109"/>
      <c r="L678" s="109"/>
      <c r="M678" s="109"/>
      <c r="N678" s="109"/>
      <c r="O678" s="109"/>
      <c r="P678" s="109"/>
    </row>
    <row r="679" spans="1:16">
      <c r="A679" s="109"/>
      <c r="B679" s="109"/>
      <c r="C679" s="109"/>
      <c r="D679" s="109"/>
      <c r="E679" s="109"/>
      <c r="F679" s="110"/>
      <c r="G679" s="109"/>
      <c r="H679" s="109"/>
      <c r="I679" s="109"/>
      <c r="J679" s="109"/>
      <c r="K679" s="109"/>
      <c r="L679" s="109"/>
      <c r="M679" s="109"/>
      <c r="N679" s="109"/>
      <c r="O679" s="109"/>
      <c r="P679" s="109"/>
    </row>
    <row r="680" spans="1:16">
      <c r="A680" s="109"/>
      <c r="B680" s="109"/>
      <c r="C680" s="109"/>
      <c r="D680" s="109"/>
      <c r="E680" s="109"/>
      <c r="F680" s="110"/>
      <c r="G680" s="109"/>
      <c r="H680" s="109"/>
      <c r="I680" s="109"/>
      <c r="J680" s="109"/>
      <c r="K680" s="109"/>
      <c r="L680" s="109"/>
      <c r="M680" s="109"/>
      <c r="N680" s="109"/>
      <c r="O680" s="109"/>
      <c r="P680" s="109"/>
    </row>
    <row r="681" spans="1:16">
      <c r="A681" s="109"/>
      <c r="B681" s="109"/>
      <c r="C681" s="109"/>
      <c r="D681" s="109"/>
      <c r="E681" s="109"/>
      <c r="F681" s="110"/>
      <c r="G681" s="109"/>
      <c r="H681" s="109"/>
      <c r="I681" s="109"/>
      <c r="J681" s="109"/>
      <c r="K681" s="109"/>
      <c r="L681" s="109"/>
      <c r="M681" s="109"/>
      <c r="N681" s="109"/>
      <c r="O681" s="109"/>
      <c r="P681" s="109"/>
    </row>
    <row r="682" spans="1:16">
      <c r="A682" s="109"/>
      <c r="B682" s="109"/>
      <c r="C682" s="109"/>
      <c r="D682" s="109"/>
      <c r="E682" s="109"/>
      <c r="F682" s="110"/>
      <c r="G682" s="109"/>
      <c r="H682" s="109"/>
      <c r="I682" s="109"/>
      <c r="J682" s="109"/>
      <c r="K682" s="109"/>
      <c r="L682" s="109"/>
      <c r="M682" s="109"/>
      <c r="N682" s="109"/>
      <c r="O682" s="109"/>
      <c r="P682" s="109"/>
    </row>
    <row r="683" spans="1:16">
      <c r="A683" s="109"/>
      <c r="B683" s="109"/>
      <c r="C683" s="109"/>
      <c r="D683" s="109"/>
      <c r="E683" s="109"/>
      <c r="F683" s="110"/>
      <c r="G683" s="109"/>
      <c r="H683" s="109"/>
      <c r="I683" s="109"/>
      <c r="J683" s="109"/>
      <c r="K683" s="109"/>
      <c r="L683" s="109"/>
      <c r="M683" s="109"/>
      <c r="N683" s="109"/>
      <c r="O683" s="109"/>
      <c r="P683" s="109"/>
    </row>
    <row r="684" spans="1:16">
      <c r="A684" s="109"/>
      <c r="B684" s="109"/>
      <c r="C684" s="109"/>
      <c r="D684" s="109"/>
      <c r="E684" s="109"/>
      <c r="F684" s="110"/>
      <c r="G684" s="109"/>
      <c r="H684" s="109"/>
      <c r="I684" s="109"/>
      <c r="J684" s="109"/>
      <c r="K684" s="109"/>
      <c r="L684" s="109"/>
      <c r="M684" s="109"/>
      <c r="N684" s="109"/>
      <c r="O684" s="109"/>
      <c r="P684" s="109"/>
    </row>
    <row r="685" spans="1:16">
      <c r="A685" s="109"/>
      <c r="B685" s="109"/>
      <c r="C685" s="109"/>
      <c r="D685" s="109"/>
      <c r="E685" s="109"/>
      <c r="F685" s="110"/>
      <c r="G685" s="109"/>
      <c r="H685" s="109"/>
      <c r="I685" s="109"/>
      <c r="J685" s="109"/>
      <c r="K685" s="109"/>
      <c r="L685" s="109"/>
      <c r="M685" s="109"/>
      <c r="N685" s="109"/>
      <c r="O685" s="109"/>
      <c r="P685" s="109"/>
    </row>
    <row r="686" spans="1:16">
      <c r="A686" s="109"/>
      <c r="B686" s="109"/>
      <c r="C686" s="109"/>
      <c r="D686" s="109"/>
      <c r="E686" s="109"/>
      <c r="F686" s="110"/>
      <c r="G686" s="109"/>
      <c r="H686" s="109"/>
      <c r="I686" s="109"/>
      <c r="J686" s="109"/>
      <c r="K686" s="109"/>
      <c r="L686" s="109"/>
      <c r="M686" s="109"/>
      <c r="N686" s="109"/>
      <c r="O686" s="109"/>
      <c r="P686" s="109"/>
    </row>
    <row r="687" spans="1:16">
      <c r="A687" s="109"/>
      <c r="B687" s="109"/>
      <c r="C687" s="109"/>
      <c r="D687" s="109"/>
      <c r="E687" s="109"/>
      <c r="F687" s="110"/>
      <c r="G687" s="109"/>
      <c r="H687" s="109"/>
      <c r="I687" s="109"/>
      <c r="J687" s="109"/>
      <c r="K687" s="109"/>
      <c r="L687" s="109"/>
      <c r="M687" s="109"/>
      <c r="N687" s="109"/>
      <c r="O687" s="109"/>
      <c r="P687" s="109"/>
    </row>
    <row r="688" spans="1:16">
      <c r="A688" s="109"/>
      <c r="B688" s="109"/>
      <c r="C688" s="109"/>
      <c r="D688" s="109"/>
      <c r="E688" s="109"/>
      <c r="F688" s="110"/>
      <c r="G688" s="109"/>
      <c r="H688" s="109"/>
      <c r="I688" s="109"/>
      <c r="J688" s="109"/>
      <c r="K688" s="109"/>
      <c r="L688" s="109"/>
      <c r="M688" s="109"/>
      <c r="N688" s="109"/>
      <c r="O688" s="109"/>
      <c r="P688" s="109"/>
    </row>
    <row r="689" spans="1:16">
      <c r="A689" s="109"/>
      <c r="B689" s="109"/>
      <c r="C689" s="109"/>
      <c r="D689" s="109"/>
      <c r="E689" s="109"/>
      <c r="F689" s="110"/>
      <c r="G689" s="109"/>
      <c r="H689" s="109"/>
      <c r="I689" s="109"/>
      <c r="J689" s="109"/>
      <c r="K689" s="109"/>
      <c r="L689" s="109"/>
      <c r="M689" s="109"/>
      <c r="N689" s="109"/>
      <c r="O689" s="109"/>
      <c r="P689" s="109"/>
    </row>
    <row r="690" spans="1:16">
      <c r="A690" s="109"/>
      <c r="B690" s="109"/>
      <c r="C690" s="109"/>
      <c r="D690" s="109"/>
      <c r="E690" s="109"/>
      <c r="F690" s="110"/>
      <c r="G690" s="109"/>
      <c r="H690" s="109"/>
      <c r="I690" s="109"/>
      <c r="J690" s="109"/>
      <c r="K690" s="109"/>
      <c r="L690" s="109"/>
      <c r="M690" s="109"/>
      <c r="N690" s="109"/>
      <c r="O690" s="109"/>
      <c r="P690" s="109"/>
    </row>
    <row r="691" spans="1:16">
      <c r="A691" s="109"/>
      <c r="B691" s="109"/>
      <c r="C691" s="109"/>
      <c r="D691" s="109"/>
      <c r="E691" s="109"/>
      <c r="F691" s="110"/>
      <c r="G691" s="109"/>
      <c r="H691" s="109"/>
      <c r="I691" s="109"/>
      <c r="J691" s="109"/>
      <c r="K691" s="109"/>
      <c r="L691" s="109"/>
      <c r="M691" s="109"/>
      <c r="N691" s="109"/>
      <c r="O691" s="109"/>
      <c r="P691" s="109"/>
    </row>
    <row r="692" spans="1:16">
      <c r="A692" s="109"/>
      <c r="B692" s="109"/>
      <c r="C692" s="109"/>
      <c r="D692" s="109"/>
      <c r="E692" s="109"/>
      <c r="F692" s="110"/>
      <c r="G692" s="109"/>
      <c r="H692" s="109"/>
      <c r="I692" s="109"/>
      <c r="J692" s="109"/>
      <c r="K692" s="109"/>
      <c r="L692" s="109"/>
      <c r="M692" s="109"/>
      <c r="N692" s="109"/>
      <c r="O692" s="109"/>
      <c r="P692" s="109"/>
    </row>
    <row r="693" spans="1:16">
      <c r="A693" s="109"/>
      <c r="B693" s="109"/>
      <c r="C693" s="109"/>
      <c r="D693" s="109"/>
      <c r="E693" s="109"/>
      <c r="F693" s="110"/>
      <c r="G693" s="109"/>
      <c r="H693" s="109"/>
      <c r="I693" s="109"/>
      <c r="J693" s="109"/>
      <c r="K693" s="109"/>
      <c r="L693" s="109"/>
      <c r="M693" s="109"/>
      <c r="N693" s="109"/>
      <c r="O693" s="109"/>
      <c r="P693" s="109"/>
    </row>
    <row r="694" spans="1:16">
      <c r="A694" s="109"/>
      <c r="B694" s="109"/>
      <c r="C694" s="109"/>
      <c r="D694" s="109"/>
      <c r="E694" s="109"/>
      <c r="F694" s="110"/>
      <c r="G694" s="109"/>
      <c r="H694" s="109"/>
      <c r="I694" s="109"/>
      <c r="J694" s="109"/>
      <c r="K694" s="109"/>
      <c r="L694" s="109"/>
      <c r="M694" s="109"/>
      <c r="N694" s="109"/>
      <c r="O694" s="109"/>
      <c r="P694" s="109"/>
    </row>
    <row r="695" spans="1:16">
      <c r="A695" s="109"/>
      <c r="B695" s="109"/>
      <c r="C695" s="109"/>
      <c r="D695" s="109"/>
      <c r="E695" s="109"/>
      <c r="F695" s="110"/>
      <c r="G695" s="109"/>
      <c r="H695" s="109"/>
      <c r="I695" s="109"/>
      <c r="J695" s="109"/>
      <c r="K695" s="109"/>
      <c r="L695" s="109"/>
      <c r="M695" s="109"/>
      <c r="N695" s="109"/>
      <c r="O695" s="109"/>
      <c r="P695" s="109"/>
    </row>
    <row r="696" spans="1:16">
      <c r="A696" s="109"/>
      <c r="B696" s="109"/>
      <c r="C696" s="109"/>
      <c r="D696" s="109"/>
      <c r="E696" s="109"/>
      <c r="F696" s="110"/>
      <c r="G696" s="109"/>
      <c r="H696" s="109"/>
      <c r="I696" s="109"/>
      <c r="J696" s="109"/>
      <c r="K696" s="109"/>
      <c r="L696" s="109"/>
      <c r="M696" s="109"/>
      <c r="N696" s="109"/>
      <c r="O696" s="109"/>
      <c r="P696" s="109"/>
    </row>
    <row r="697" spans="1:16">
      <c r="A697" s="109"/>
      <c r="B697" s="109"/>
      <c r="C697" s="109"/>
      <c r="D697" s="109"/>
      <c r="E697" s="109"/>
      <c r="F697" s="110"/>
      <c r="G697" s="109"/>
      <c r="H697" s="109"/>
      <c r="I697" s="109"/>
      <c r="J697" s="109"/>
      <c r="K697" s="109"/>
      <c r="L697" s="109"/>
      <c r="M697" s="109"/>
      <c r="N697" s="109"/>
      <c r="O697" s="109"/>
      <c r="P697" s="109"/>
    </row>
    <row r="698" spans="1:16">
      <c r="A698" s="109"/>
      <c r="B698" s="109"/>
      <c r="C698" s="109"/>
      <c r="D698" s="109"/>
      <c r="E698" s="109"/>
      <c r="F698" s="110"/>
      <c r="G698" s="109"/>
      <c r="H698" s="109"/>
      <c r="I698" s="109"/>
      <c r="J698" s="109"/>
      <c r="K698" s="109"/>
      <c r="L698" s="109"/>
      <c r="M698" s="109"/>
      <c r="N698" s="109"/>
      <c r="O698" s="109"/>
      <c r="P698" s="109"/>
    </row>
    <row r="699" spans="1:16">
      <c r="A699" s="109"/>
      <c r="B699" s="109"/>
      <c r="C699" s="109"/>
      <c r="D699" s="109"/>
      <c r="E699" s="109"/>
      <c r="F699" s="110"/>
      <c r="G699" s="109"/>
      <c r="H699" s="109"/>
      <c r="I699" s="109"/>
      <c r="J699" s="109"/>
      <c r="K699" s="109"/>
      <c r="L699" s="109"/>
      <c r="M699" s="109"/>
      <c r="N699" s="109"/>
      <c r="O699" s="109"/>
      <c r="P699" s="109"/>
    </row>
    <row r="700" spans="1:16">
      <c r="A700" s="109"/>
      <c r="B700" s="109"/>
      <c r="C700" s="109"/>
      <c r="D700" s="109"/>
      <c r="E700" s="109"/>
      <c r="F700" s="110"/>
      <c r="G700" s="109"/>
      <c r="H700" s="109"/>
      <c r="I700" s="109"/>
      <c r="J700" s="109"/>
      <c r="K700" s="109"/>
      <c r="L700" s="109"/>
      <c r="M700" s="109"/>
      <c r="N700" s="109"/>
      <c r="O700" s="109"/>
      <c r="P700" s="109"/>
    </row>
    <row r="701" spans="1:16">
      <c r="A701" s="109"/>
      <c r="B701" s="109"/>
      <c r="C701" s="109"/>
      <c r="D701" s="109"/>
      <c r="E701" s="109"/>
      <c r="F701" s="110"/>
      <c r="G701" s="109"/>
      <c r="H701" s="109"/>
      <c r="I701" s="109"/>
      <c r="J701" s="109"/>
      <c r="K701" s="109"/>
      <c r="L701" s="109"/>
      <c r="M701" s="109"/>
      <c r="N701" s="109"/>
      <c r="O701" s="109"/>
      <c r="P701" s="109"/>
    </row>
    <row r="702" spans="1:16">
      <c r="A702" s="109"/>
      <c r="B702" s="109"/>
      <c r="C702" s="109"/>
      <c r="D702" s="109"/>
      <c r="E702" s="109"/>
      <c r="F702" s="110"/>
      <c r="G702" s="109"/>
      <c r="H702" s="109"/>
      <c r="I702" s="109"/>
      <c r="J702" s="109"/>
      <c r="K702" s="109"/>
      <c r="L702" s="109"/>
      <c r="M702" s="109"/>
      <c r="N702" s="109"/>
      <c r="O702" s="109"/>
      <c r="P702" s="109"/>
    </row>
    <row r="703" spans="1:16">
      <c r="A703" s="109"/>
      <c r="B703" s="109"/>
      <c r="C703" s="109"/>
      <c r="D703" s="109"/>
      <c r="E703" s="109"/>
      <c r="F703" s="110"/>
      <c r="G703" s="109"/>
      <c r="H703" s="109"/>
      <c r="I703" s="109"/>
      <c r="J703" s="109"/>
      <c r="K703" s="109"/>
      <c r="L703" s="109"/>
      <c r="M703" s="109"/>
      <c r="N703" s="109"/>
      <c r="O703" s="109"/>
      <c r="P703" s="109"/>
    </row>
    <row r="704" spans="1:16">
      <c r="A704" s="109"/>
      <c r="B704" s="109"/>
      <c r="C704" s="109"/>
      <c r="D704" s="109"/>
      <c r="E704" s="109"/>
      <c r="F704" s="110"/>
      <c r="G704" s="109"/>
      <c r="H704" s="109"/>
      <c r="I704" s="109"/>
      <c r="J704" s="109"/>
      <c r="K704" s="109"/>
      <c r="L704" s="109"/>
      <c r="M704" s="109"/>
      <c r="N704" s="109"/>
      <c r="O704" s="109"/>
      <c r="P704" s="109"/>
    </row>
    <row r="705" spans="1:16">
      <c r="A705" s="109"/>
      <c r="B705" s="109"/>
      <c r="C705" s="109"/>
      <c r="D705" s="109"/>
      <c r="E705" s="109"/>
      <c r="F705" s="110"/>
      <c r="G705" s="109"/>
      <c r="H705" s="109"/>
      <c r="I705" s="109"/>
      <c r="J705" s="109"/>
      <c r="K705" s="109"/>
      <c r="L705" s="109"/>
      <c r="M705" s="109"/>
      <c r="N705" s="109"/>
      <c r="O705" s="109"/>
      <c r="P705" s="109"/>
    </row>
    <row r="706" spans="1:16">
      <c r="A706" s="109"/>
      <c r="B706" s="109"/>
      <c r="C706" s="109"/>
      <c r="D706" s="109"/>
      <c r="E706" s="109"/>
      <c r="F706" s="110"/>
      <c r="G706" s="109"/>
      <c r="H706" s="109"/>
      <c r="I706" s="109"/>
      <c r="J706" s="109"/>
      <c r="K706" s="109"/>
      <c r="L706" s="109"/>
      <c r="M706" s="109"/>
      <c r="N706" s="109"/>
      <c r="O706" s="109"/>
      <c r="P706" s="109"/>
    </row>
    <row r="707" spans="1:16">
      <c r="A707" s="109"/>
      <c r="B707" s="109"/>
      <c r="C707" s="109"/>
      <c r="D707" s="109"/>
      <c r="E707" s="109"/>
      <c r="F707" s="110"/>
      <c r="G707" s="109"/>
      <c r="H707" s="109"/>
      <c r="I707" s="109"/>
      <c r="J707" s="109"/>
      <c r="K707" s="109"/>
      <c r="L707" s="109"/>
      <c r="M707" s="109"/>
      <c r="N707" s="109"/>
      <c r="O707" s="109"/>
      <c r="P707" s="109"/>
    </row>
    <row r="708" spans="1:16">
      <c r="A708" s="109"/>
      <c r="B708" s="109"/>
      <c r="C708" s="109"/>
      <c r="D708" s="109"/>
      <c r="E708" s="109"/>
      <c r="F708" s="110"/>
      <c r="G708" s="109"/>
      <c r="H708" s="109"/>
      <c r="I708" s="109"/>
      <c r="J708" s="109"/>
      <c r="K708" s="109"/>
      <c r="L708" s="109"/>
      <c r="M708" s="109"/>
      <c r="N708" s="109"/>
      <c r="O708" s="109"/>
      <c r="P708" s="109"/>
    </row>
    <row r="709" spans="1:16">
      <c r="A709" s="109"/>
      <c r="B709" s="109"/>
      <c r="C709" s="109"/>
      <c r="D709" s="109"/>
      <c r="E709" s="109"/>
      <c r="F709" s="110"/>
      <c r="G709" s="109"/>
      <c r="H709" s="109"/>
      <c r="I709" s="109"/>
      <c r="J709" s="109"/>
      <c r="K709" s="109"/>
      <c r="L709" s="109"/>
      <c r="M709" s="109"/>
      <c r="N709" s="109"/>
      <c r="O709" s="109"/>
      <c r="P709" s="109"/>
    </row>
    <row r="710" spans="1:16">
      <c r="A710" s="109"/>
      <c r="B710" s="109"/>
      <c r="C710" s="109"/>
      <c r="D710" s="109"/>
      <c r="E710" s="109"/>
      <c r="F710" s="110"/>
      <c r="G710" s="109"/>
      <c r="H710" s="109"/>
      <c r="I710" s="109"/>
      <c r="J710" s="109"/>
      <c r="K710" s="109"/>
      <c r="L710" s="109"/>
      <c r="M710" s="109"/>
      <c r="N710" s="109"/>
      <c r="O710" s="109"/>
      <c r="P710" s="109"/>
    </row>
    <row r="711" spans="1:16">
      <c r="A711" s="109"/>
      <c r="B711" s="109"/>
      <c r="C711" s="109"/>
      <c r="D711" s="109"/>
      <c r="E711" s="109"/>
      <c r="F711" s="110"/>
      <c r="G711" s="109"/>
      <c r="H711" s="109"/>
      <c r="I711" s="109"/>
      <c r="J711" s="109"/>
      <c r="K711" s="109"/>
      <c r="L711" s="109"/>
      <c r="M711" s="109"/>
      <c r="N711" s="109"/>
      <c r="O711" s="109"/>
      <c r="P711" s="109"/>
    </row>
    <row r="712" spans="1:16">
      <c r="A712" s="109"/>
      <c r="B712" s="109"/>
      <c r="C712" s="109"/>
      <c r="D712" s="109"/>
      <c r="E712" s="109"/>
      <c r="F712" s="110"/>
      <c r="G712" s="109"/>
      <c r="H712" s="109"/>
      <c r="I712" s="109"/>
      <c r="J712" s="109"/>
      <c r="K712" s="109"/>
      <c r="L712" s="109"/>
      <c r="M712" s="109"/>
      <c r="N712" s="109"/>
      <c r="O712" s="109"/>
      <c r="P712" s="109"/>
    </row>
    <row r="713" spans="1:16">
      <c r="A713" s="109"/>
      <c r="B713" s="109"/>
      <c r="C713" s="109"/>
      <c r="D713" s="109"/>
      <c r="E713" s="109"/>
      <c r="F713" s="110"/>
      <c r="G713" s="109"/>
      <c r="H713" s="109"/>
      <c r="I713" s="109"/>
      <c r="J713" s="109"/>
      <c r="K713" s="109"/>
      <c r="L713" s="109"/>
      <c r="M713" s="109"/>
      <c r="N713" s="109"/>
      <c r="O713" s="109"/>
      <c r="P713" s="109"/>
    </row>
    <row r="714" spans="1:16">
      <c r="A714" s="109"/>
      <c r="B714" s="109"/>
      <c r="C714" s="109"/>
      <c r="D714" s="109"/>
      <c r="E714" s="109"/>
      <c r="F714" s="110"/>
      <c r="G714" s="109"/>
      <c r="H714" s="109"/>
      <c r="I714" s="109"/>
      <c r="J714" s="109"/>
      <c r="K714" s="109"/>
      <c r="L714" s="109"/>
      <c r="M714" s="109"/>
      <c r="N714" s="109"/>
      <c r="O714" s="109"/>
      <c r="P714" s="109"/>
    </row>
    <row r="715" spans="1:16">
      <c r="A715" s="109"/>
      <c r="B715" s="109"/>
      <c r="C715" s="109"/>
      <c r="D715" s="109"/>
      <c r="E715" s="109"/>
      <c r="F715" s="110"/>
      <c r="G715" s="109"/>
      <c r="H715" s="109"/>
      <c r="I715" s="109"/>
      <c r="J715" s="109"/>
      <c r="K715" s="109"/>
      <c r="L715" s="109"/>
      <c r="M715" s="109"/>
      <c r="N715" s="109"/>
      <c r="O715" s="109"/>
      <c r="P715" s="109"/>
    </row>
    <row r="716" spans="1:16">
      <c r="A716" s="109"/>
      <c r="B716" s="109"/>
      <c r="C716" s="109"/>
      <c r="D716" s="109"/>
      <c r="E716" s="109"/>
      <c r="F716" s="110"/>
      <c r="G716" s="109"/>
      <c r="H716" s="109"/>
      <c r="I716" s="109"/>
      <c r="J716" s="109"/>
      <c r="K716" s="109"/>
      <c r="L716" s="109"/>
      <c r="M716" s="109"/>
      <c r="N716" s="109"/>
      <c r="O716" s="109"/>
      <c r="P716" s="109"/>
    </row>
    <row r="717" spans="1:16">
      <c r="A717" s="109"/>
      <c r="B717" s="109"/>
      <c r="C717" s="109"/>
      <c r="D717" s="109"/>
      <c r="E717" s="109"/>
      <c r="F717" s="110"/>
      <c r="G717" s="109"/>
      <c r="H717" s="109"/>
      <c r="I717" s="109"/>
      <c r="J717" s="109"/>
      <c r="K717" s="109"/>
      <c r="L717" s="109"/>
      <c r="M717" s="109"/>
      <c r="N717" s="109"/>
      <c r="O717" s="109"/>
      <c r="P717" s="109"/>
    </row>
    <row r="718" spans="1:16">
      <c r="A718" s="109"/>
      <c r="B718" s="109"/>
      <c r="C718" s="109"/>
      <c r="D718" s="109"/>
      <c r="E718" s="109"/>
      <c r="F718" s="110"/>
      <c r="G718" s="109"/>
      <c r="H718" s="109"/>
      <c r="I718" s="109"/>
      <c r="J718" s="109"/>
      <c r="K718" s="109"/>
      <c r="L718" s="109"/>
      <c r="M718" s="109"/>
      <c r="N718" s="109"/>
      <c r="O718" s="109"/>
      <c r="P718" s="109"/>
    </row>
    <row r="719" spans="1:16">
      <c r="A719" s="109"/>
      <c r="B719" s="109"/>
      <c r="C719" s="109"/>
      <c r="D719" s="109"/>
      <c r="E719" s="109"/>
      <c r="F719" s="110"/>
      <c r="G719" s="109"/>
      <c r="H719" s="109"/>
      <c r="I719" s="109"/>
      <c r="J719" s="109"/>
      <c r="K719" s="109"/>
      <c r="L719" s="109"/>
      <c r="M719" s="109"/>
      <c r="N719" s="109"/>
      <c r="O719" s="109"/>
      <c r="P719" s="109"/>
    </row>
    <row r="720" spans="1:16">
      <c r="A720" s="109"/>
      <c r="B720" s="109"/>
      <c r="C720" s="109"/>
      <c r="D720" s="109"/>
      <c r="E720" s="109"/>
      <c r="F720" s="110"/>
      <c r="G720" s="109"/>
      <c r="H720" s="109"/>
      <c r="I720" s="109"/>
      <c r="J720" s="109"/>
      <c r="K720" s="109"/>
      <c r="L720" s="109"/>
      <c r="M720" s="109"/>
      <c r="N720" s="109"/>
      <c r="O720" s="109"/>
      <c r="P720" s="109"/>
    </row>
    <row r="721" spans="1:16">
      <c r="A721" s="109"/>
      <c r="B721" s="109"/>
      <c r="C721" s="109"/>
      <c r="D721" s="109"/>
      <c r="E721" s="109"/>
      <c r="F721" s="110"/>
      <c r="G721" s="109"/>
      <c r="H721" s="109"/>
      <c r="I721" s="109"/>
      <c r="J721" s="109"/>
      <c r="K721" s="109"/>
      <c r="L721" s="109"/>
      <c r="M721" s="109"/>
      <c r="N721" s="109"/>
      <c r="O721" s="109"/>
      <c r="P721" s="109"/>
    </row>
    <row r="722" spans="1:16">
      <c r="A722" s="109"/>
      <c r="B722" s="109"/>
      <c r="C722" s="109"/>
      <c r="D722" s="109"/>
      <c r="E722" s="109"/>
      <c r="F722" s="110"/>
      <c r="G722" s="109"/>
      <c r="H722" s="109"/>
      <c r="I722" s="109"/>
      <c r="J722" s="109"/>
      <c r="K722" s="109"/>
      <c r="L722" s="109"/>
      <c r="M722" s="109"/>
      <c r="N722" s="109"/>
      <c r="O722" s="109"/>
      <c r="P722" s="109"/>
    </row>
    <row r="723" spans="1:16">
      <c r="A723" s="109"/>
      <c r="B723" s="109"/>
      <c r="C723" s="109"/>
      <c r="D723" s="109"/>
      <c r="E723" s="109"/>
      <c r="F723" s="110"/>
      <c r="G723" s="109"/>
      <c r="H723" s="109"/>
      <c r="I723" s="109"/>
      <c r="J723" s="109"/>
      <c r="K723" s="109"/>
      <c r="L723" s="109"/>
      <c r="M723" s="109"/>
      <c r="N723" s="109"/>
      <c r="O723" s="109"/>
      <c r="P723" s="109"/>
    </row>
    <row r="724" spans="1:16">
      <c r="A724" s="109"/>
      <c r="B724" s="109"/>
      <c r="C724" s="109"/>
      <c r="D724" s="109"/>
      <c r="E724" s="109"/>
      <c r="F724" s="110"/>
      <c r="G724" s="109"/>
      <c r="H724" s="109"/>
      <c r="I724" s="109"/>
      <c r="J724" s="109"/>
      <c r="K724" s="109"/>
      <c r="L724" s="109"/>
      <c r="M724" s="109"/>
      <c r="N724" s="109"/>
      <c r="O724" s="109"/>
      <c r="P724" s="109"/>
    </row>
    <row r="725" spans="1:16">
      <c r="A725" s="109"/>
      <c r="B725" s="109"/>
      <c r="C725" s="109"/>
      <c r="D725" s="109"/>
      <c r="E725" s="109"/>
      <c r="F725" s="110"/>
      <c r="G725" s="109"/>
      <c r="H725" s="109"/>
      <c r="I725" s="109"/>
      <c r="J725" s="109"/>
      <c r="K725" s="109"/>
      <c r="L725" s="109"/>
      <c r="M725" s="109"/>
      <c r="N725" s="109"/>
      <c r="O725" s="109"/>
      <c r="P725" s="109"/>
    </row>
    <row r="726" spans="1:16">
      <c r="A726" s="109"/>
      <c r="B726" s="109"/>
      <c r="C726" s="109"/>
      <c r="D726" s="109"/>
      <c r="E726" s="109"/>
      <c r="F726" s="110"/>
      <c r="G726" s="109"/>
      <c r="H726" s="109"/>
      <c r="I726" s="109"/>
      <c r="J726" s="109"/>
      <c r="K726" s="109"/>
      <c r="L726" s="109"/>
      <c r="M726" s="109"/>
      <c r="N726" s="109"/>
      <c r="O726" s="109"/>
      <c r="P726" s="109"/>
    </row>
    <row r="727" spans="1:16">
      <c r="A727" s="109"/>
      <c r="B727" s="109"/>
      <c r="C727" s="109"/>
      <c r="D727" s="109"/>
      <c r="E727" s="109"/>
      <c r="F727" s="110"/>
      <c r="G727" s="109"/>
      <c r="H727" s="109"/>
      <c r="I727" s="109"/>
      <c r="J727" s="109"/>
      <c r="K727" s="109"/>
      <c r="L727" s="109"/>
      <c r="M727" s="109"/>
      <c r="N727" s="109"/>
      <c r="O727" s="109"/>
      <c r="P727" s="109"/>
    </row>
    <row r="728" spans="1:16">
      <c r="A728" s="109"/>
      <c r="B728" s="109"/>
      <c r="C728" s="109"/>
      <c r="D728" s="109"/>
      <c r="E728" s="109"/>
      <c r="F728" s="110"/>
      <c r="G728" s="109"/>
      <c r="H728" s="109"/>
      <c r="I728" s="109"/>
      <c r="J728" s="109"/>
      <c r="K728" s="109"/>
      <c r="L728" s="109"/>
      <c r="M728" s="109"/>
      <c r="N728" s="109"/>
      <c r="O728" s="109"/>
      <c r="P728" s="109"/>
    </row>
    <row r="729" spans="1:16">
      <c r="A729" s="109"/>
      <c r="B729" s="109"/>
      <c r="C729" s="109"/>
      <c r="D729" s="109"/>
      <c r="E729" s="109"/>
      <c r="F729" s="110"/>
      <c r="G729" s="109"/>
      <c r="H729" s="109"/>
      <c r="I729" s="109"/>
      <c r="J729" s="109"/>
      <c r="K729" s="109"/>
      <c r="L729" s="109"/>
      <c r="M729" s="109"/>
      <c r="N729" s="109"/>
      <c r="O729" s="109"/>
      <c r="P729" s="109"/>
    </row>
    <row r="730" spans="1:16">
      <c r="A730" s="109"/>
      <c r="B730" s="109"/>
      <c r="C730" s="109"/>
      <c r="D730" s="109"/>
      <c r="E730" s="109"/>
      <c r="F730" s="110"/>
      <c r="G730" s="109"/>
      <c r="H730" s="109"/>
      <c r="I730" s="109"/>
      <c r="J730" s="109"/>
      <c r="K730" s="109"/>
      <c r="L730" s="109"/>
      <c r="M730" s="109"/>
      <c r="N730" s="109"/>
      <c r="O730" s="109"/>
      <c r="P730" s="109"/>
    </row>
    <row r="731" spans="1:16">
      <c r="A731" s="109"/>
      <c r="B731" s="109"/>
      <c r="C731" s="109"/>
      <c r="D731" s="109"/>
      <c r="E731" s="109"/>
      <c r="F731" s="110"/>
      <c r="G731" s="109"/>
      <c r="H731" s="109"/>
      <c r="I731" s="109"/>
      <c r="J731" s="109"/>
      <c r="K731" s="109"/>
      <c r="L731" s="109"/>
      <c r="M731" s="109"/>
      <c r="N731" s="109"/>
      <c r="O731" s="109"/>
      <c r="P731" s="109"/>
    </row>
    <row r="732" spans="1:16">
      <c r="A732" s="109"/>
      <c r="B732" s="109"/>
      <c r="C732" s="109"/>
      <c r="D732" s="109"/>
      <c r="E732" s="109"/>
      <c r="F732" s="110"/>
      <c r="G732" s="109"/>
      <c r="H732" s="109"/>
      <c r="I732" s="109"/>
      <c r="J732" s="109"/>
      <c r="K732" s="109"/>
      <c r="L732" s="109"/>
      <c r="M732" s="109"/>
      <c r="N732" s="109"/>
      <c r="O732" s="109"/>
      <c r="P732" s="109"/>
    </row>
    <row r="733" spans="1:16">
      <c r="A733" s="109"/>
      <c r="B733" s="109"/>
      <c r="C733" s="109"/>
      <c r="D733" s="109"/>
      <c r="E733" s="109"/>
      <c r="F733" s="110"/>
      <c r="G733" s="109"/>
      <c r="H733" s="109"/>
      <c r="I733" s="109"/>
      <c r="J733" s="109"/>
      <c r="K733" s="109"/>
      <c r="L733" s="109"/>
      <c r="M733" s="109"/>
      <c r="N733" s="109"/>
      <c r="O733" s="109"/>
      <c r="P733" s="109"/>
    </row>
    <row r="734" spans="1:16">
      <c r="A734" s="109"/>
      <c r="B734" s="109"/>
      <c r="C734" s="109"/>
      <c r="D734" s="109"/>
      <c r="E734" s="109"/>
      <c r="F734" s="110"/>
      <c r="G734" s="109"/>
      <c r="H734" s="109"/>
      <c r="I734" s="109"/>
      <c r="J734" s="109"/>
      <c r="K734" s="109"/>
      <c r="L734" s="109"/>
      <c r="M734" s="109"/>
      <c r="N734" s="109"/>
      <c r="O734" s="109"/>
      <c r="P734" s="109"/>
    </row>
    <row r="735" spans="1:16">
      <c r="A735" s="109"/>
      <c r="B735" s="109"/>
      <c r="C735" s="109"/>
      <c r="D735" s="109"/>
      <c r="E735" s="109"/>
      <c r="F735" s="110"/>
      <c r="G735" s="109"/>
      <c r="H735" s="109"/>
      <c r="I735" s="109"/>
      <c r="J735" s="109"/>
      <c r="K735" s="109"/>
      <c r="L735" s="109"/>
      <c r="M735" s="109"/>
      <c r="N735" s="109"/>
      <c r="O735" s="109"/>
      <c r="P735" s="109"/>
    </row>
    <row r="736" spans="1:16">
      <c r="A736" s="109"/>
      <c r="B736" s="109"/>
      <c r="C736" s="109"/>
      <c r="D736" s="109"/>
      <c r="E736" s="109"/>
      <c r="F736" s="110"/>
      <c r="G736" s="109"/>
      <c r="H736" s="109"/>
      <c r="I736" s="109"/>
      <c r="J736" s="109"/>
      <c r="K736" s="109"/>
      <c r="L736" s="109"/>
      <c r="M736" s="109"/>
      <c r="N736" s="109"/>
      <c r="O736" s="109"/>
      <c r="P736" s="109"/>
    </row>
    <row r="737" spans="1:16">
      <c r="A737" s="109"/>
      <c r="B737" s="109"/>
      <c r="C737" s="109"/>
      <c r="D737" s="109"/>
      <c r="E737" s="109"/>
      <c r="F737" s="110"/>
      <c r="G737" s="109"/>
      <c r="H737" s="109"/>
      <c r="I737" s="109"/>
      <c r="J737" s="109"/>
      <c r="K737" s="109"/>
      <c r="L737" s="109"/>
      <c r="M737" s="109"/>
      <c r="N737" s="109"/>
      <c r="O737" s="109"/>
      <c r="P737" s="109"/>
    </row>
    <row r="738" spans="1:16">
      <c r="A738" s="109"/>
      <c r="B738" s="109"/>
      <c r="C738" s="109"/>
      <c r="D738" s="109"/>
      <c r="E738" s="109"/>
      <c r="F738" s="110"/>
      <c r="G738" s="109"/>
      <c r="H738" s="109"/>
      <c r="I738" s="109"/>
      <c r="J738" s="109"/>
      <c r="K738" s="109"/>
      <c r="L738" s="109"/>
      <c r="M738" s="109"/>
      <c r="N738" s="109"/>
      <c r="O738" s="109"/>
      <c r="P738" s="109"/>
    </row>
    <row r="739" spans="1:16">
      <c r="A739" s="109"/>
      <c r="B739" s="109"/>
      <c r="C739" s="109"/>
      <c r="D739" s="109"/>
      <c r="E739" s="109"/>
      <c r="F739" s="110"/>
      <c r="G739" s="109"/>
      <c r="H739" s="109"/>
      <c r="I739" s="109"/>
      <c r="J739" s="109"/>
      <c r="K739" s="109"/>
      <c r="L739" s="109"/>
      <c r="M739" s="109"/>
      <c r="N739" s="109"/>
      <c r="O739" s="109"/>
      <c r="P739" s="109"/>
    </row>
    <row r="740" spans="1:16">
      <c r="A740" s="109"/>
      <c r="B740" s="109"/>
      <c r="C740" s="109"/>
      <c r="D740" s="109"/>
      <c r="E740" s="109"/>
      <c r="F740" s="110"/>
      <c r="G740" s="109"/>
      <c r="H740" s="109"/>
      <c r="I740" s="109"/>
      <c r="J740" s="109"/>
      <c r="K740" s="109"/>
      <c r="L740" s="109"/>
      <c r="M740" s="109"/>
      <c r="N740" s="109"/>
      <c r="O740" s="109"/>
      <c r="P740" s="109"/>
    </row>
    <row r="741" spans="1:16">
      <c r="A741" s="109"/>
      <c r="B741" s="109"/>
      <c r="C741" s="109"/>
      <c r="D741" s="109"/>
      <c r="E741" s="109"/>
      <c r="F741" s="110"/>
      <c r="G741" s="109"/>
      <c r="H741" s="109"/>
      <c r="I741" s="109"/>
      <c r="J741" s="109"/>
      <c r="K741" s="109"/>
      <c r="L741" s="109"/>
      <c r="M741" s="109"/>
      <c r="N741" s="109"/>
      <c r="O741" s="109"/>
      <c r="P741" s="109"/>
    </row>
    <row r="742" spans="1:16">
      <c r="A742" s="109"/>
      <c r="B742" s="109"/>
      <c r="C742" s="109"/>
      <c r="D742" s="109"/>
      <c r="E742" s="109"/>
      <c r="F742" s="110"/>
      <c r="G742" s="109"/>
      <c r="H742" s="109"/>
      <c r="I742" s="109"/>
      <c r="J742" s="109"/>
      <c r="K742" s="109"/>
      <c r="L742" s="109"/>
      <c r="M742" s="109"/>
      <c r="N742" s="109"/>
      <c r="O742" s="109"/>
      <c r="P742" s="109"/>
    </row>
    <row r="743" spans="1:16">
      <c r="A743" s="109"/>
      <c r="B743" s="109"/>
      <c r="C743" s="109"/>
      <c r="D743" s="109"/>
      <c r="E743" s="109"/>
      <c r="F743" s="110"/>
      <c r="G743" s="109"/>
      <c r="H743" s="109"/>
      <c r="I743" s="109"/>
      <c r="J743" s="109"/>
      <c r="K743" s="109"/>
      <c r="L743" s="109"/>
      <c r="M743" s="109"/>
      <c r="N743" s="109"/>
      <c r="O743" s="109"/>
      <c r="P743" s="109"/>
    </row>
    <row r="744" spans="1:16">
      <c r="A744" s="109"/>
      <c r="B744" s="109"/>
      <c r="C744" s="109"/>
      <c r="D744" s="109"/>
      <c r="E744" s="109"/>
      <c r="F744" s="110"/>
      <c r="G744" s="109"/>
      <c r="H744" s="109"/>
      <c r="I744" s="109"/>
      <c r="J744" s="109"/>
      <c r="K744" s="109"/>
      <c r="L744" s="109"/>
      <c r="M744" s="109"/>
      <c r="N744" s="109"/>
      <c r="O744" s="109"/>
      <c r="P744" s="109"/>
    </row>
    <row r="745" spans="1:16">
      <c r="A745" s="109"/>
      <c r="B745" s="109"/>
      <c r="C745" s="109"/>
      <c r="D745" s="109"/>
      <c r="E745" s="109"/>
      <c r="F745" s="110"/>
      <c r="G745" s="109"/>
      <c r="H745" s="109"/>
      <c r="I745" s="109"/>
      <c r="J745" s="109"/>
      <c r="K745" s="109"/>
      <c r="L745" s="109"/>
      <c r="M745" s="109"/>
      <c r="N745" s="109"/>
      <c r="O745" s="109"/>
      <c r="P745" s="109"/>
    </row>
    <row r="746" spans="1:16">
      <c r="A746" s="109"/>
      <c r="B746" s="109"/>
      <c r="C746" s="109"/>
      <c r="D746" s="109"/>
      <c r="E746" s="109"/>
      <c r="F746" s="110"/>
      <c r="G746" s="109"/>
      <c r="H746" s="109"/>
      <c r="I746" s="109"/>
      <c r="J746" s="109"/>
      <c r="K746" s="109"/>
      <c r="L746" s="109"/>
      <c r="M746" s="109"/>
      <c r="N746" s="109"/>
      <c r="O746" s="109"/>
      <c r="P746" s="109"/>
    </row>
    <row r="747" spans="1:16">
      <c r="A747" s="109"/>
      <c r="B747" s="109"/>
      <c r="C747" s="109"/>
      <c r="D747" s="109"/>
      <c r="E747" s="109"/>
      <c r="F747" s="110"/>
      <c r="G747" s="109"/>
      <c r="H747" s="109"/>
      <c r="I747" s="109"/>
      <c r="J747" s="109"/>
      <c r="K747" s="109"/>
      <c r="L747" s="109"/>
      <c r="M747" s="109"/>
      <c r="N747" s="109"/>
      <c r="O747" s="109"/>
      <c r="P747" s="109"/>
    </row>
    <row r="748" spans="1:16">
      <c r="A748" s="109"/>
      <c r="B748" s="109"/>
      <c r="C748" s="109"/>
      <c r="D748" s="109"/>
      <c r="E748" s="109"/>
      <c r="F748" s="110"/>
      <c r="G748" s="109"/>
      <c r="H748" s="109"/>
      <c r="I748" s="109"/>
      <c r="J748" s="109"/>
      <c r="K748" s="109"/>
      <c r="L748" s="109"/>
      <c r="M748" s="109"/>
      <c r="N748" s="109"/>
      <c r="O748" s="109"/>
      <c r="P748" s="109"/>
    </row>
    <row r="749" spans="1:16">
      <c r="A749" s="109"/>
      <c r="B749" s="109"/>
      <c r="C749" s="109"/>
      <c r="D749" s="109"/>
      <c r="E749" s="109"/>
      <c r="F749" s="110"/>
      <c r="G749" s="109"/>
      <c r="H749" s="109"/>
      <c r="I749" s="109"/>
      <c r="J749" s="109"/>
      <c r="K749" s="109"/>
      <c r="L749" s="109"/>
      <c r="M749" s="109"/>
      <c r="N749" s="109"/>
      <c r="O749" s="109"/>
      <c r="P749" s="109"/>
    </row>
    <row r="750" spans="1:16">
      <c r="A750" s="109"/>
      <c r="B750" s="109"/>
      <c r="C750" s="109"/>
      <c r="D750" s="109"/>
      <c r="E750" s="109"/>
      <c r="F750" s="110"/>
      <c r="G750" s="109"/>
      <c r="H750" s="109"/>
      <c r="I750" s="109"/>
      <c r="J750" s="109"/>
      <c r="K750" s="109"/>
      <c r="L750" s="109"/>
      <c r="M750" s="109"/>
      <c r="N750" s="109"/>
      <c r="O750" s="109"/>
      <c r="P750" s="109"/>
    </row>
    <row r="751" spans="1:16">
      <c r="A751" s="109"/>
      <c r="B751" s="109"/>
      <c r="C751" s="109"/>
      <c r="D751" s="109"/>
      <c r="E751" s="109"/>
      <c r="F751" s="110"/>
      <c r="G751" s="109"/>
      <c r="H751" s="109"/>
      <c r="I751" s="109"/>
      <c r="J751" s="109"/>
      <c r="K751" s="109"/>
      <c r="L751" s="109"/>
      <c r="M751" s="109"/>
      <c r="N751" s="109"/>
      <c r="O751" s="109"/>
      <c r="P751" s="109"/>
    </row>
    <row r="752" spans="1:16">
      <c r="A752" s="109"/>
      <c r="B752" s="109"/>
      <c r="C752" s="109"/>
      <c r="D752" s="109"/>
      <c r="E752" s="109"/>
      <c r="F752" s="110"/>
      <c r="G752" s="109"/>
      <c r="H752" s="109"/>
      <c r="I752" s="109"/>
      <c r="J752" s="109"/>
      <c r="K752" s="109"/>
      <c r="L752" s="109"/>
      <c r="M752" s="109"/>
      <c r="N752" s="109"/>
      <c r="O752" s="109"/>
      <c r="P752" s="109"/>
    </row>
    <row r="753" spans="1:16">
      <c r="A753" s="109"/>
      <c r="B753" s="109"/>
      <c r="C753" s="109"/>
      <c r="D753" s="109"/>
      <c r="E753" s="109"/>
      <c r="F753" s="110"/>
      <c r="G753" s="109"/>
      <c r="H753" s="109"/>
      <c r="I753" s="109"/>
      <c r="J753" s="109"/>
      <c r="K753" s="109"/>
      <c r="L753" s="109"/>
      <c r="M753" s="109"/>
      <c r="N753" s="109"/>
      <c r="O753" s="109"/>
      <c r="P753" s="109"/>
    </row>
    <row r="754" spans="1:16">
      <c r="A754" s="109"/>
      <c r="B754" s="109"/>
      <c r="C754" s="109"/>
      <c r="D754" s="109"/>
      <c r="E754" s="109"/>
      <c r="F754" s="110"/>
      <c r="G754" s="109"/>
      <c r="H754" s="109"/>
      <c r="I754" s="109"/>
      <c r="J754" s="109"/>
      <c r="K754" s="109"/>
      <c r="L754" s="109"/>
      <c r="M754" s="109"/>
      <c r="N754" s="109"/>
      <c r="O754" s="109"/>
      <c r="P754" s="109"/>
    </row>
    <row r="755" spans="1:16">
      <c r="A755" s="109"/>
      <c r="B755" s="109"/>
      <c r="C755" s="109"/>
      <c r="D755" s="109"/>
      <c r="E755" s="109"/>
      <c r="F755" s="110"/>
      <c r="G755" s="109"/>
      <c r="H755" s="109"/>
      <c r="I755" s="109"/>
      <c r="J755" s="109"/>
      <c r="K755" s="109"/>
      <c r="L755" s="109"/>
      <c r="M755" s="109"/>
      <c r="N755" s="109"/>
      <c r="O755" s="109"/>
      <c r="P755" s="109"/>
    </row>
    <row r="756" spans="1:16">
      <c r="A756" s="109"/>
      <c r="B756" s="109"/>
      <c r="C756" s="109"/>
      <c r="D756" s="109"/>
      <c r="E756" s="109"/>
      <c r="F756" s="110"/>
      <c r="G756" s="109"/>
      <c r="H756" s="109"/>
      <c r="I756" s="109"/>
      <c r="J756" s="109"/>
      <c r="K756" s="109"/>
      <c r="L756" s="109"/>
      <c r="M756" s="109"/>
      <c r="N756" s="109"/>
      <c r="O756" s="109"/>
      <c r="P756" s="109"/>
    </row>
    <row r="757" spans="1:16">
      <c r="A757" s="109"/>
      <c r="B757" s="109"/>
      <c r="C757" s="109"/>
      <c r="D757" s="109"/>
      <c r="E757" s="109"/>
      <c r="F757" s="110"/>
      <c r="G757" s="109"/>
      <c r="H757" s="109"/>
      <c r="I757" s="109"/>
      <c r="J757" s="109"/>
      <c r="K757" s="109"/>
      <c r="L757" s="109"/>
      <c r="M757" s="109"/>
      <c r="N757" s="109"/>
      <c r="O757" s="109"/>
      <c r="P757" s="109"/>
    </row>
    <row r="758" spans="1:16">
      <c r="A758" s="109"/>
      <c r="B758" s="109"/>
      <c r="C758" s="109"/>
      <c r="D758" s="109"/>
      <c r="E758" s="109"/>
      <c r="F758" s="110"/>
      <c r="G758" s="109"/>
      <c r="H758" s="109"/>
      <c r="I758" s="109"/>
      <c r="J758" s="109"/>
      <c r="K758" s="109"/>
      <c r="L758" s="109"/>
      <c r="M758" s="109"/>
      <c r="N758" s="109"/>
      <c r="O758" s="109"/>
      <c r="P758" s="109"/>
    </row>
    <row r="759" spans="1:16">
      <c r="A759" s="109"/>
      <c r="B759" s="109"/>
      <c r="C759" s="109"/>
      <c r="D759" s="109"/>
      <c r="E759" s="109"/>
      <c r="F759" s="110"/>
      <c r="G759" s="109"/>
      <c r="H759" s="109"/>
      <c r="I759" s="109"/>
      <c r="J759" s="109"/>
      <c r="K759" s="109"/>
      <c r="L759" s="109"/>
      <c r="M759" s="109"/>
      <c r="N759" s="109"/>
      <c r="O759" s="109"/>
      <c r="P759" s="109"/>
    </row>
    <row r="760" spans="1:16">
      <c r="A760" s="109"/>
      <c r="B760" s="109"/>
      <c r="C760" s="109"/>
      <c r="D760" s="109"/>
      <c r="E760" s="109"/>
      <c r="F760" s="110"/>
      <c r="G760" s="109"/>
      <c r="H760" s="109"/>
      <c r="I760" s="109"/>
      <c r="J760" s="109"/>
      <c r="K760" s="109"/>
      <c r="L760" s="109"/>
      <c r="M760" s="109"/>
      <c r="N760" s="109"/>
      <c r="O760" s="109"/>
      <c r="P760" s="109"/>
    </row>
    <row r="761" spans="1:16">
      <c r="A761" s="109"/>
      <c r="B761" s="109"/>
      <c r="C761" s="109"/>
      <c r="D761" s="109"/>
      <c r="E761" s="109"/>
      <c r="F761" s="110"/>
      <c r="G761" s="109"/>
      <c r="H761" s="109"/>
      <c r="I761" s="109"/>
      <c r="J761" s="109"/>
      <c r="K761" s="109"/>
      <c r="L761" s="109"/>
      <c r="M761" s="109"/>
      <c r="N761" s="109"/>
      <c r="O761" s="109"/>
      <c r="P761" s="109"/>
    </row>
    <row r="762" spans="1:16">
      <c r="A762" s="109"/>
      <c r="B762" s="109"/>
      <c r="C762" s="109"/>
      <c r="D762" s="109"/>
      <c r="E762" s="109"/>
      <c r="F762" s="110"/>
      <c r="G762" s="109"/>
      <c r="H762" s="109"/>
      <c r="I762" s="109"/>
      <c r="J762" s="109"/>
      <c r="K762" s="109"/>
      <c r="L762" s="109"/>
      <c r="M762" s="109"/>
      <c r="N762" s="109"/>
      <c r="O762" s="109"/>
      <c r="P762" s="109"/>
    </row>
    <row r="763" spans="1:16">
      <c r="A763" s="109"/>
      <c r="B763" s="109"/>
      <c r="C763" s="109"/>
      <c r="D763" s="109"/>
      <c r="E763" s="109"/>
      <c r="F763" s="110"/>
      <c r="G763" s="109"/>
      <c r="H763" s="109"/>
      <c r="I763" s="109"/>
      <c r="J763" s="109"/>
      <c r="K763" s="109"/>
      <c r="L763" s="109"/>
      <c r="M763" s="109"/>
      <c r="N763" s="109"/>
      <c r="O763" s="109"/>
      <c r="P763" s="109"/>
    </row>
    <row r="764" spans="1:16">
      <c r="A764" s="109"/>
      <c r="B764" s="109"/>
      <c r="C764" s="109"/>
      <c r="D764" s="109"/>
      <c r="E764" s="109"/>
      <c r="F764" s="110"/>
      <c r="G764" s="109"/>
      <c r="H764" s="109"/>
      <c r="I764" s="109"/>
      <c r="J764" s="109"/>
      <c r="K764" s="109"/>
      <c r="L764" s="109"/>
      <c r="M764" s="109"/>
      <c r="N764" s="109"/>
      <c r="O764" s="109"/>
      <c r="P764" s="109"/>
    </row>
    <row r="765" spans="1:16">
      <c r="A765" s="109"/>
      <c r="B765" s="109"/>
      <c r="C765" s="109"/>
      <c r="D765" s="109"/>
      <c r="E765" s="109"/>
      <c r="F765" s="110"/>
      <c r="G765" s="109"/>
      <c r="H765" s="109"/>
      <c r="I765" s="109"/>
      <c r="J765" s="109"/>
      <c r="K765" s="109"/>
      <c r="L765" s="109"/>
      <c r="M765" s="109"/>
      <c r="N765" s="109"/>
      <c r="O765" s="109"/>
      <c r="P765" s="109"/>
    </row>
    <row r="766" spans="1:16">
      <c r="A766" s="109"/>
      <c r="B766" s="109"/>
      <c r="C766" s="109"/>
      <c r="D766" s="109"/>
      <c r="E766" s="109"/>
      <c r="F766" s="110"/>
      <c r="G766" s="109"/>
      <c r="H766" s="109"/>
      <c r="I766" s="109"/>
      <c r="J766" s="109"/>
      <c r="K766" s="109"/>
      <c r="L766" s="109"/>
      <c r="M766" s="109"/>
      <c r="N766" s="109"/>
      <c r="O766" s="109"/>
      <c r="P766" s="109"/>
    </row>
    <row r="767" spans="1:16">
      <c r="A767" s="109"/>
      <c r="B767" s="109"/>
      <c r="C767" s="109"/>
      <c r="D767" s="109"/>
      <c r="E767" s="109"/>
      <c r="F767" s="110"/>
      <c r="G767" s="109"/>
      <c r="H767" s="109"/>
      <c r="I767" s="109"/>
      <c r="J767" s="109"/>
      <c r="K767" s="109"/>
      <c r="L767" s="109"/>
      <c r="M767" s="109"/>
      <c r="N767" s="109"/>
      <c r="O767" s="109"/>
      <c r="P767" s="109"/>
    </row>
    <row r="768" spans="1:16">
      <c r="A768" s="109"/>
      <c r="B768" s="109"/>
      <c r="C768" s="109"/>
      <c r="D768" s="109"/>
      <c r="E768" s="109"/>
      <c r="F768" s="110"/>
      <c r="G768" s="109"/>
      <c r="H768" s="109"/>
      <c r="I768" s="109"/>
      <c r="J768" s="109"/>
      <c r="K768" s="109"/>
      <c r="L768" s="109"/>
      <c r="M768" s="109"/>
      <c r="N768" s="109"/>
      <c r="O768" s="109"/>
      <c r="P768" s="109"/>
    </row>
    <row r="769" spans="1:16">
      <c r="A769" s="109"/>
      <c r="B769" s="109"/>
      <c r="C769" s="109"/>
      <c r="D769" s="109"/>
      <c r="E769" s="109"/>
      <c r="F769" s="110"/>
      <c r="G769" s="109"/>
      <c r="H769" s="109"/>
      <c r="I769" s="109"/>
      <c r="J769" s="109"/>
      <c r="K769" s="109"/>
      <c r="L769" s="109"/>
      <c r="M769" s="109"/>
      <c r="N769" s="109"/>
      <c r="O769" s="109"/>
      <c r="P769" s="109"/>
    </row>
    <row r="770" spans="1:16">
      <c r="A770" s="109"/>
      <c r="B770" s="109"/>
      <c r="C770" s="109"/>
      <c r="D770" s="109"/>
      <c r="E770" s="109"/>
      <c r="F770" s="110"/>
      <c r="G770" s="109"/>
      <c r="H770" s="109"/>
      <c r="I770" s="109"/>
      <c r="J770" s="109"/>
      <c r="K770" s="109"/>
      <c r="L770" s="109"/>
      <c r="M770" s="109"/>
      <c r="N770" s="109"/>
      <c r="O770" s="109"/>
      <c r="P770" s="109"/>
    </row>
    <row r="771" spans="1:16">
      <c r="A771" s="109"/>
      <c r="B771" s="109"/>
      <c r="C771" s="109"/>
      <c r="D771" s="109"/>
      <c r="E771" s="109"/>
      <c r="F771" s="110"/>
      <c r="G771" s="109"/>
      <c r="H771" s="109"/>
      <c r="I771" s="109"/>
      <c r="J771" s="109"/>
      <c r="K771" s="109"/>
      <c r="L771" s="109"/>
      <c r="M771" s="109"/>
      <c r="N771" s="109"/>
      <c r="O771" s="109"/>
      <c r="P771" s="109"/>
    </row>
    <row r="772" spans="1:16">
      <c r="A772" s="109"/>
      <c r="B772" s="109"/>
      <c r="C772" s="109"/>
      <c r="D772" s="109"/>
      <c r="E772" s="109"/>
      <c r="F772" s="110"/>
      <c r="G772" s="109"/>
      <c r="H772" s="109"/>
      <c r="I772" s="109"/>
      <c r="J772" s="109"/>
      <c r="K772" s="109"/>
      <c r="L772" s="109"/>
      <c r="M772" s="109"/>
      <c r="N772" s="109"/>
      <c r="O772" s="109"/>
      <c r="P772" s="109"/>
    </row>
    <row r="773" spans="1:16">
      <c r="A773" s="109"/>
      <c r="B773" s="109"/>
      <c r="C773" s="109"/>
      <c r="D773" s="109"/>
      <c r="E773" s="109"/>
      <c r="F773" s="110"/>
      <c r="G773" s="109"/>
      <c r="H773" s="109"/>
      <c r="I773" s="109"/>
      <c r="J773" s="109"/>
      <c r="K773" s="109"/>
      <c r="L773" s="109"/>
      <c r="M773" s="109"/>
      <c r="N773" s="109"/>
      <c r="O773" s="109"/>
      <c r="P773" s="109"/>
    </row>
    <row r="774" spans="1:16">
      <c r="A774" s="109"/>
      <c r="B774" s="109"/>
      <c r="C774" s="109"/>
      <c r="D774" s="109"/>
      <c r="E774" s="109"/>
      <c r="F774" s="110"/>
      <c r="G774" s="109"/>
      <c r="H774" s="109"/>
      <c r="I774" s="109"/>
      <c r="J774" s="109"/>
      <c r="K774" s="109"/>
      <c r="L774" s="109"/>
      <c r="M774" s="109"/>
      <c r="N774" s="109"/>
      <c r="O774" s="109"/>
      <c r="P774" s="109"/>
    </row>
    <row r="775" spans="1:16">
      <c r="A775" s="109"/>
      <c r="B775" s="109"/>
      <c r="C775" s="109"/>
      <c r="D775" s="109"/>
      <c r="E775" s="109"/>
      <c r="F775" s="110"/>
      <c r="G775" s="109"/>
      <c r="H775" s="109"/>
      <c r="I775" s="109"/>
      <c r="J775" s="109"/>
      <c r="K775" s="109"/>
      <c r="L775" s="109"/>
      <c r="M775" s="109"/>
      <c r="N775" s="109"/>
      <c r="O775" s="109"/>
      <c r="P775" s="109"/>
    </row>
    <row r="776" spans="1:16">
      <c r="A776" s="109"/>
      <c r="B776" s="109"/>
      <c r="C776" s="109"/>
      <c r="D776" s="109"/>
      <c r="E776" s="109"/>
      <c r="F776" s="110"/>
      <c r="G776" s="109"/>
      <c r="H776" s="109"/>
      <c r="I776" s="109"/>
      <c r="J776" s="109"/>
      <c r="K776" s="109"/>
      <c r="L776" s="109"/>
      <c r="M776" s="109"/>
      <c r="N776" s="109"/>
      <c r="O776" s="109"/>
      <c r="P776" s="109"/>
    </row>
    <row r="777" spans="1:16">
      <c r="A777" s="109"/>
      <c r="B777" s="109"/>
      <c r="C777" s="109"/>
      <c r="D777" s="109"/>
      <c r="E777" s="109"/>
      <c r="F777" s="110"/>
      <c r="G777" s="109"/>
      <c r="H777" s="109"/>
      <c r="I777" s="109"/>
      <c r="J777" s="109"/>
      <c r="K777" s="109"/>
      <c r="L777" s="109"/>
      <c r="M777" s="109"/>
      <c r="N777" s="109"/>
      <c r="O777" s="109"/>
      <c r="P777" s="109"/>
    </row>
    <row r="778" spans="1:16">
      <c r="A778" s="109"/>
      <c r="B778" s="109"/>
      <c r="C778" s="109"/>
      <c r="D778" s="109"/>
      <c r="E778" s="109"/>
      <c r="F778" s="110"/>
      <c r="G778" s="109"/>
      <c r="H778" s="109"/>
      <c r="I778" s="109"/>
      <c r="J778" s="109"/>
      <c r="K778" s="109"/>
      <c r="L778" s="109"/>
      <c r="M778" s="109"/>
      <c r="N778" s="109"/>
      <c r="O778" s="109"/>
      <c r="P778" s="109"/>
    </row>
    <row r="779" spans="1:16">
      <c r="A779" s="109"/>
      <c r="B779" s="109"/>
      <c r="C779" s="109"/>
      <c r="D779" s="109"/>
      <c r="E779" s="109"/>
      <c r="F779" s="110"/>
      <c r="G779" s="109"/>
      <c r="H779" s="109"/>
      <c r="I779" s="109"/>
      <c r="J779" s="109"/>
      <c r="K779" s="109"/>
      <c r="L779" s="109"/>
      <c r="M779" s="109"/>
      <c r="N779" s="109"/>
      <c r="O779" s="109"/>
      <c r="P779" s="109"/>
    </row>
    <row r="780" spans="1:16">
      <c r="A780" s="109"/>
      <c r="B780" s="109"/>
      <c r="C780" s="109"/>
      <c r="D780" s="109"/>
      <c r="E780" s="109"/>
      <c r="F780" s="110"/>
      <c r="G780" s="109"/>
      <c r="H780" s="109"/>
      <c r="I780" s="109"/>
      <c r="J780" s="109"/>
      <c r="K780" s="109"/>
      <c r="L780" s="109"/>
      <c r="M780" s="109"/>
      <c r="N780" s="109"/>
      <c r="O780" s="109"/>
      <c r="P780" s="109"/>
    </row>
    <row r="781" spans="1:16">
      <c r="A781" s="109"/>
      <c r="B781" s="109"/>
      <c r="C781" s="109"/>
      <c r="D781" s="109"/>
      <c r="E781" s="109"/>
      <c r="F781" s="110"/>
      <c r="G781" s="109"/>
      <c r="H781" s="109"/>
      <c r="I781" s="109"/>
      <c r="J781" s="109"/>
      <c r="K781" s="109"/>
      <c r="L781" s="109"/>
      <c r="M781" s="109"/>
      <c r="N781" s="109"/>
      <c r="O781" s="109"/>
      <c r="P781" s="109"/>
    </row>
    <row r="782" spans="1:16">
      <c r="A782" s="109"/>
      <c r="B782" s="109"/>
      <c r="C782" s="109"/>
      <c r="D782" s="109"/>
      <c r="E782" s="109"/>
      <c r="F782" s="110"/>
      <c r="G782" s="109"/>
      <c r="H782" s="109"/>
      <c r="I782" s="109"/>
      <c r="J782" s="109"/>
      <c r="K782" s="109"/>
      <c r="L782" s="109"/>
      <c r="M782" s="109"/>
      <c r="N782" s="109"/>
      <c r="O782" s="109"/>
      <c r="P782" s="109"/>
    </row>
    <row r="783" spans="1:16">
      <c r="A783" s="109"/>
      <c r="B783" s="109"/>
      <c r="C783" s="109"/>
      <c r="D783" s="109"/>
      <c r="E783" s="109"/>
      <c r="F783" s="110"/>
      <c r="G783" s="109"/>
      <c r="H783" s="109"/>
      <c r="I783" s="109"/>
      <c r="J783" s="109"/>
      <c r="K783" s="109"/>
      <c r="L783" s="109"/>
      <c r="M783" s="109"/>
      <c r="N783" s="109"/>
      <c r="O783" s="109"/>
      <c r="P783" s="109"/>
    </row>
    <row r="784" spans="1:16">
      <c r="A784" s="109"/>
      <c r="B784" s="109"/>
      <c r="C784" s="109"/>
      <c r="D784" s="109"/>
      <c r="E784" s="109"/>
      <c r="F784" s="110"/>
      <c r="G784" s="109"/>
      <c r="H784" s="109"/>
      <c r="I784" s="109"/>
      <c r="J784" s="109"/>
      <c r="K784" s="109"/>
      <c r="L784" s="109"/>
      <c r="M784" s="109"/>
      <c r="N784" s="109"/>
      <c r="O784" s="109"/>
      <c r="P784" s="109"/>
    </row>
    <row r="785" spans="1:16">
      <c r="A785" s="109"/>
      <c r="B785" s="109"/>
      <c r="C785" s="109"/>
      <c r="D785" s="109"/>
      <c r="E785" s="109"/>
      <c r="F785" s="110"/>
      <c r="G785" s="109"/>
      <c r="H785" s="109"/>
      <c r="I785" s="109"/>
      <c r="J785" s="109"/>
      <c r="K785" s="109"/>
      <c r="L785" s="109"/>
      <c r="M785" s="109"/>
      <c r="N785" s="109"/>
      <c r="O785" s="109"/>
      <c r="P785" s="109"/>
    </row>
    <row r="786" spans="1:16">
      <c r="A786" s="109"/>
      <c r="B786" s="109"/>
      <c r="C786" s="109"/>
      <c r="D786" s="109"/>
      <c r="E786" s="109"/>
      <c r="F786" s="110"/>
      <c r="G786" s="109"/>
      <c r="H786" s="109"/>
      <c r="I786" s="109"/>
      <c r="J786" s="109"/>
      <c r="K786" s="109"/>
      <c r="L786" s="109"/>
      <c r="M786" s="109"/>
      <c r="N786" s="109"/>
      <c r="O786" s="109"/>
      <c r="P786" s="109"/>
    </row>
    <row r="787" spans="1:16">
      <c r="A787" s="109"/>
      <c r="B787" s="109"/>
      <c r="C787" s="109"/>
      <c r="D787" s="109"/>
      <c r="E787" s="109"/>
      <c r="F787" s="110"/>
      <c r="G787" s="109"/>
      <c r="H787" s="109"/>
      <c r="I787" s="109"/>
      <c r="J787" s="109"/>
      <c r="K787" s="109"/>
      <c r="L787" s="109"/>
      <c r="M787" s="109"/>
      <c r="N787" s="109"/>
      <c r="O787" s="109"/>
      <c r="P787" s="109"/>
    </row>
    <row r="788" spans="1:16">
      <c r="A788" s="109"/>
      <c r="B788" s="109"/>
      <c r="C788" s="109"/>
      <c r="D788" s="109"/>
      <c r="E788" s="109"/>
      <c r="F788" s="110"/>
      <c r="G788" s="109"/>
      <c r="H788" s="109"/>
      <c r="I788" s="109"/>
      <c r="J788" s="109"/>
      <c r="K788" s="109"/>
      <c r="L788" s="109"/>
      <c r="M788" s="109"/>
      <c r="N788" s="109"/>
      <c r="O788" s="109"/>
      <c r="P788" s="109"/>
    </row>
    <row r="789" spans="1:16">
      <c r="A789" s="109"/>
      <c r="B789" s="109"/>
      <c r="C789" s="109"/>
      <c r="D789" s="109"/>
      <c r="E789" s="109"/>
      <c r="F789" s="110"/>
      <c r="G789" s="109"/>
      <c r="H789" s="109"/>
      <c r="I789" s="109"/>
      <c r="J789" s="109"/>
      <c r="K789" s="109"/>
      <c r="L789" s="109"/>
      <c r="M789" s="109"/>
      <c r="N789" s="109"/>
      <c r="O789" s="109"/>
      <c r="P789" s="109"/>
    </row>
    <row r="790" spans="1:16">
      <c r="A790" s="109"/>
      <c r="B790" s="109"/>
      <c r="C790" s="109"/>
      <c r="D790" s="109"/>
      <c r="E790" s="109"/>
      <c r="F790" s="110"/>
      <c r="G790" s="109"/>
      <c r="H790" s="109"/>
      <c r="I790" s="109"/>
      <c r="J790" s="109"/>
      <c r="K790" s="109"/>
      <c r="L790" s="109"/>
      <c r="M790" s="109"/>
      <c r="N790" s="109"/>
      <c r="O790" s="109"/>
      <c r="P790" s="109"/>
    </row>
    <row r="791" spans="1:16">
      <c r="A791" s="109"/>
      <c r="B791" s="109"/>
      <c r="C791" s="109"/>
      <c r="D791" s="109"/>
      <c r="E791" s="109"/>
      <c r="F791" s="110"/>
      <c r="G791" s="109"/>
      <c r="H791" s="109"/>
      <c r="I791" s="109"/>
      <c r="J791" s="109"/>
      <c r="K791" s="109"/>
      <c r="L791" s="109"/>
      <c r="M791" s="109"/>
      <c r="N791" s="109"/>
      <c r="O791" s="109"/>
      <c r="P791" s="109"/>
    </row>
    <row r="792" spans="1:16">
      <c r="A792" s="109"/>
      <c r="B792" s="109"/>
      <c r="C792" s="109"/>
      <c r="D792" s="109"/>
      <c r="E792" s="109"/>
      <c r="F792" s="110"/>
      <c r="G792" s="109"/>
      <c r="H792" s="109"/>
      <c r="I792" s="109"/>
      <c r="J792" s="109"/>
      <c r="K792" s="109"/>
      <c r="L792" s="109"/>
      <c r="M792" s="109"/>
      <c r="N792" s="109"/>
      <c r="O792" s="109"/>
      <c r="P792" s="109"/>
    </row>
    <row r="793" spans="1:16">
      <c r="A793" s="109"/>
      <c r="B793" s="109"/>
      <c r="C793" s="109"/>
      <c r="D793" s="109"/>
      <c r="E793" s="109"/>
      <c r="F793" s="110"/>
      <c r="G793" s="109"/>
      <c r="H793" s="109"/>
      <c r="I793" s="109"/>
      <c r="J793" s="109"/>
      <c r="K793" s="109"/>
      <c r="L793" s="109"/>
      <c r="M793" s="109"/>
      <c r="N793" s="109"/>
      <c r="O793" s="109"/>
      <c r="P793" s="109"/>
    </row>
    <row r="794" spans="1:16">
      <c r="A794" s="109"/>
      <c r="B794" s="109"/>
      <c r="C794" s="109"/>
      <c r="D794" s="109"/>
      <c r="E794" s="109"/>
      <c r="F794" s="110"/>
      <c r="G794" s="109"/>
      <c r="H794" s="109"/>
      <c r="I794" s="109"/>
      <c r="J794" s="109"/>
      <c r="K794" s="109"/>
      <c r="L794" s="109"/>
      <c r="M794" s="109"/>
      <c r="N794" s="109"/>
      <c r="O794" s="109"/>
      <c r="P794" s="109"/>
    </row>
    <row r="795" spans="1:16">
      <c r="A795" s="109"/>
      <c r="B795" s="109"/>
      <c r="C795" s="109"/>
      <c r="D795" s="109"/>
      <c r="E795" s="109"/>
      <c r="F795" s="110"/>
      <c r="G795" s="109"/>
      <c r="H795" s="109"/>
      <c r="I795" s="109"/>
      <c r="J795" s="109"/>
      <c r="K795" s="109"/>
      <c r="L795" s="109"/>
      <c r="M795" s="109"/>
      <c r="N795" s="109"/>
      <c r="O795" s="109"/>
      <c r="P795" s="109"/>
    </row>
    <row r="796" spans="1:16">
      <c r="A796" s="109"/>
      <c r="B796" s="109"/>
      <c r="C796" s="109"/>
      <c r="D796" s="109"/>
      <c r="E796" s="109"/>
      <c r="F796" s="110"/>
      <c r="G796" s="109"/>
      <c r="H796" s="109"/>
      <c r="I796" s="109"/>
      <c r="J796" s="109"/>
      <c r="K796" s="109"/>
      <c r="L796" s="109"/>
      <c r="M796" s="109"/>
      <c r="N796" s="109"/>
      <c r="O796" s="109"/>
      <c r="P796" s="109"/>
    </row>
    <row r="797" spans="1:16">
      <c r="A797" s="109"/>
      <c r="B797" s="109"/>
      <c r="C797" s="109"/>
      <c r="D797" s="109"/>
      <c r="E797" s="109"/>
      <c r="F797" s="110"/>
      <c r="G797" s="109"/>
      <c r="H797" s="109"/>
      <c r="I797" s="109"/>
      <c r="J797" s="109"/>
      <c r="K797" s="109"/>
      <c r="L797" s="109"/>
      <c r="M797" s="109"/>
      <c r="N797" s="109"/>
      <c r="O797" s="109"/>
      <c r="P797" s="109"/>
    </row>
    <row r="798" spans="1:16">
      <c r="A798" s="109"/>
      <c r="B798" s="109"/>
      <c r="C798" s="109"/>
      <c r="D798" s="109"/>
      <c r="E798" s="109"/>
      <c r="F798" s="110"/>
      <c r="G798" s="109"/>
      <c r="H798" s="109"/>
      <c r="I798" s="109"/>
      <c r="J798" s="109"/>
      <c r="K798" s="109"/>
      <c r="L798" s="109"/>
      <c r="M798" s="109"/>
      <c r="N798" s="109"/>
      <c r="O798" s="109"/>
      <c r="P798" s="109"/>
    </row>
    <row r="799" spans="1:16">
      <c r="A799" s="109"/>
      <c r="B799" s="109"/>
      <c r="C799" s="109"/>
      <c r="D799" s="109"/>
      <c r="E799" s="109"/>
      <c r="F799" s="110"/>
      <c r="G799" s="109"/>
      <c r="H799" s="109"/>
      <c r="I799" s="109"/>
      <c r="J799" s="109"/>
      <c r="K799" s="109"/>
      <c r="L799" s="109"/>
      <c r="M799" s="109"/>
      <c r="N799" s="109"/>
      <c r="O799" s="109"/>
      <c r="P799" s="109"/>
    </row>
    <row r="800" spans="1:16">
      <c r="A800" s="109"/>
      <c r="B800" s="109"/>
      <c r="C800" s="109"/>
      <c r="D800" s="109"/>
      <c r="E800" s="109"/>
      <c r="F800" s="110"/>
      <c r="G800" s="109"/>
      <c r="H800" s="109"/>
      <c r="I800" s="109"/>
      <c r="J800" s="109"/>
      <c r="K800" s="109"/>
      <c r="L800" s="109"/>
      <c r="M800" s="109"/>
      <c r="N800" s="109"/>
      <c r="O800" s="109"/>
      <c r="P800" s="109"/>
    </row>
    <row r="801" spans="1:16">
      <c r="A801" s="109"/>
      <c r="B801" s="109"/>
      <c r="C801" s="109"/>
      <c r="D801" s="109"/>
      <c r="E801" s="109"/>
      <c r="F801" s="110"/>
      <c r="G801" s="109"/>
      <c r="H801" s="109"/>
      <c r="I801" s="109"/>
      <c r="J801" s="109"/>
      <c r="K801" s="109"/>
      <c r="L801" s="109"/>
      <c r="M801" s="109"/>
      <c r="N801" s="109"/>
      <c r="O801" s="109"/>
      <c r="P801" s="109"/>
    </row>
    <row r="802" spans="1:16">
      <c r="A802" s="109"/>
      <c r="B802" s="109"/>
      <c r="C802" s="109"/>
      <c r="D802" s="109"/>
      <c r="E802" s="109"/>
      <c r="F802" s="110"/>
      <c r="G802" s="109"/>
      <c r="H802" s="109"/>
      <c r="I802" s="109"/>
      <c r="J802" s="109"/>
      <c r="K802" s="109"/>
      <c r="L802" s="109"/>
      <c r="M802" s="109"/>
      <c r="N802" s="109"/>
      <c r="O802" s="109"/>
      <c r="P802" s="109"/>
    </row>
    <row r="803" spans="1:16">
      <c r="A803" s="109"/>
      <c r="B803" s="109"/>
      <c r="C803" s="109"/>
      <c r="D803" s="109"/>
      <c r="E803" s="109"/>
      <c r="F803" s="110"/>
      <c r="G803" s="109"/>
      <c r="H803" s="109"/>
      <c r="I803" s="109"/>
      <c r="J803" s="109"/>
      <c r="K803" s="109"/>
      <c r="L803" s="109"/>
      <c r="M803" s="109"/>
      <c r="N803" s="109"/>
      <c r="O803" s="109"/>
      <c r="P803" s="109"/>
    </row>
    <row r="804" spans="1:16">
      <c r="A804" s="109"/>
      <c r="B804" s="109"/>
      <c r="C804" s="109"/>
      <c r="D804" s="109"/>
      <c r="E804" s="109"/>
      <c r="F804" s="110"/>
      <c r="G804" s="109"/>
      <c r="H804" s="109"/>
      <c r="I804" s="109"/>
      <c r="J804" s="109"/>
      <c r="K804" s="109"/>
      <c r="L804" s="109"/>
      <c r="M804" s="109"/>
      <c r="N804" s="109"/>
      <c r="O804" s="109"/>
      <c r="P804" s="109"/>
    </row>
    <row r="805" spans="1:16">
      <c r="A805" s="109"/>
      <c r="B805" s="109"/>
      <c r="C805" s="109"/>
      <c r="D805" s="109"/>
      <c r="E805" s="109"/>
      <c r="F805" s="110"/>
      <c r="G805" s="109"/>
      <c r="H805" s="109"/>
      <c r="I805" s="109"/>
      <c r="J805" s="109"/>
      <c r="K805" s="109"/>
      <c r="L805" s="109"/>
      <c r="M805" s="109"/>
      <c r="N805" s="109"/>
      <c r="O805" s="109"/>
      <c r="P805" s="109"/>
    </row>
    <row r="806" spans="1:16">
      <c r="A806" s="109"/>
      <c r="B806" s="109"/>
      <c r="C806" s="109"/>
      <c r="D806" s="109"/>
      <c r="E806" s="109"/>
      <c r="F806" s="110"/>
      <c r="G806" s="109"/>
      <c r="H806" s="109"/>
      <c r="I806" s="109"/>
      <c r="J806" s="109"/>
      <c r="K806" s="109"/>
      <c r="L806" s="109"/>
      <c r="M806" s="109"/>
      <c r="N806" s="109"/>
      <c r="O806" s="109"/>
      <c r="P806" s="109"/>
    </row>
    <row r="807" spans="1:16">
      <c r="A807" s="109"/>
      <c r="B807" s="109"/>
      <c r="C807" s="109"/>
      <c r="D807" s="109"/>
      <c r="E807" s="109"/>
      <c r="F807" s="110"/>
      <c r="G807" s="109"/>
      <c r="H807" s="109"/>
      <c r="I807" s="109"/>
      <c r="J807" s="109"/>
      <c r="K807" s="109"/>
      <c r="L807" s="109"/>
      <c r="M807" s="109"/>
      <c r="N807" s="109"/>
      <c r="O807" s="109"/>
      <c r="P807" s="109"/>
    </row>
    <row r="808" spans="1:16">
      <c r="A808" s="109"/>
      <c r="B808" s="109"/>
      <c r="C808" s="109"/>
      <c r="D808" s="109"/>
      <c r="E808" s="109"/>
      <c r="F808" s="110"/>
      <c r="G808" s="109"/>
      <c r="H808" s="109"/>
      <c r="I808" s="109"/>
      <c r="J808" s="109"/>
      <c r="K808" s="109"/>
      <c r="L808" s="109"/>
      <c r="M808" s="109"/>
      <c r="N808" s="109"/>
      <c r="O808" s="109"/>
      <c r="P808" s="109"/>
    </row>
    <row r="809" spans="1:16">
      <c r="A809" s="109"/>
      <c r="B809" s="109"/>
      <c r="C809" s="109"/>
      <c r="D809" s="109"/>
      <c r="E809" s="109"/>
      <c r="F809" s="110"/>
      <c r="G809" s="109"/>
      <c r="H809" s="109"/>
      <c r="I809" s="109"/>
      <c r="J809" s="109"/>
      <c r="K809" s="109"/>
      <c r="L809" s="109"/>
      <c r="M809" s="109"/>
      <c r="N809" s="109"/>
      <c r="O809" s="109"/>
      <c r="P809" s="109"/>
    </row>
    <row r="810" spans="1:16">
      <c r="A810" s="109"/>
      <c r="B810" s="109"/>
      <c r="C810" s="109"/>
      <c r="D810" s="109"/>
      <c r="E810" s="109"/>
      <c r="F810" s="110"/>
      <c r="G810" s="109"/>
      <c r="H810" s="109"/>
      <c r="I810" s="109"/>
      <c r="J810" s="109"/>
      <c r="K810" s="109"/>
      <c r="L810" s="109"/>
      <c r="M810" s="109"/>
      <c r="N810" s="109"/>
      <c r="O810" s="109"/>
      <c r="P810" s="109"/>
    </row>
    <row r="811" spans="1:16">
      <c r="A811" s="109"/>
      <c r="B811" s="109"/>
      <c r="C811" s="109"/>
      <c r="D811" s="109"/>
      <c r="E811" s="109"/>
      <c r="F811" s="110"/>
      <c r="G811" s="109"/>
      <c r="H811" s="109"/>
      <c r="I811" s="109"/>
      <c r="J811" s="109"/>
      <c r="K811" s="109"/>
      <c r="L811" s="109"/>
      <c r="M811" s="109"/>
      <c r="N811" s="109"/>
      <c r="O811" s="109"/>
      <c r="P811" s="109"/>
    </row>
    <row r="812" spans="1:16">
      <c r="A812" s="109"/>
      <c r="B812" s="109"/>
      <c r="C812" s="109"/>
      <c r="D812" s="109"/>
      <c r="E812" s="109"/>
      <c r="F812" s="110"/>
      <c r="G812" s="109"/>
      <c r="H812" s="109"/>
      <c r="I812" s="109"/>
      <c r="J812" s="109"/>
      <c r="K812" s="109"/>
      <c r="L812" s="109"/>
      <c r="M812" s="109"/>
      <c r="N812" s="109"/>
      <c r="O812" s="109"/>
      <c r="P812" s="109"/>
    </row>
    <row r="813" spans="1:16">
      <c r="A813" s="109"/>
      <c r="B813" s="109"/>
      <c r="C813" s="109"/>
      <c r="D813" s="109"/>
      <c r="E813" s="109"/>
      <c r="F813" s="110"/>
      <c r="G813" s="109"/>
      <c r="H813" s="109"/>
      <c r="I813" s="109"/>
      <c r="J813" s="109"/>
      <c r="K813" s="109"/>
      <c r="L813" s="109"/>
      <c r="M813" s="109"/>
      <c r="N813" s="109"/>
      <c r="O813" s="109"/>
      <c r="P813" s="109"/>
    </row>
    <row r="814" spans="1:16">
      <c r="A814" s="109"/>
      <c r="B814" s="109"/>
      <c r="C814" s="109"/>
      <c r="D814" s="109"/>
      <c r="E814" s="109"/>
      <c r="F814" s="110"/>
      <c r="G814" s="109"/>
      <c r="H814" s="109"/>
      <c r="I814" s="109"/>
      <c r="J814" s="109"/>
      <c r="K814" s="109"/>
      <c r="L814" s="109"/>
      <c r="M814" s="109"/>
      <c r="N814" s="109"/>
      <c r="O814" s="109"/>
      <c r="P814" s="109"/>
    </row>
    <row r="815" spans="1:16">
      <c r="A815" s="109"/>
      <c r="B815" s="109"/>
      <c r="C815" s="109"/>
      <c r="D815" s="109"/>
      <c r="E815" s="109"/>
      <c r="F815" s="110"/>
      <c r="G815" s="109"/>
      <c r="H815" s="109"/>
      <c r="I815" s="109"/>
      <c r="J815" s="109"/>
      <c r="K815" s="109"/>
      <c r="L815" s="109"/>
      <c r="M815" s="109"/>
      <c r="N815" s="109"/>
      <c r="O815" s="109"/>
      <c r="P815" s="109"/>
    </row>
    <row r="816" spans="1:16">
      <c r="A816" s="109"/>
      <c r="B816" s="109"/>
      <c r="C816" s="109"/>
      <c r="D816" s="109"/>
      <c r="E816" s="109"/>
      <c r="F816" s="110"/>
      <c r="G816" s="109"/>
      <c r="H816" s="109"/>
      <c r="I816" s="109"/>
      <c r="J816" s="109"/>
      <c r="K816" s="109"/>
      <c r="L816" s="109"/>
      <c r="M816" s="109"/>
      <c r="N816" s="109"/>
      <c r="O816" s="109"/>
      <c r="P816" s="109"/>
    </row>
    <row r="817" spans="1:16">
      <c r="A817" s="109"/>
      <c r="B817" s="109"/>
      <c r="C817" s="109"/>
      <c r="D817" s="109"/>
      <c r="E817" s="109"/>
      <c r="F817" s="110"/>
      <c r="G817" s="109"/>
      <c r="H817" s="109"/>
      <c r="I817" s="109"/>
      <c r="J817" s="109"/>
      <c r="K817" s="109"/>
      <c r="L817" s="109"/>
      <c r="M817" s="109"/>
      <c r="N817" s="109"/>
      <c r="O817" s="109"/>
      <c r="P817" s="109"/>
    </row>
    <row r="818" spans="1:16">
      <c r="A818" s="109"/>
      <c r="B818" s="109"/>
      <c r="C818" s="109"/>
      <c r="D818" s="109"/>
      <c r="E818" s="109"/>
      <c r="F818" s="110"/>
      <c r="G818" s="109"/>
      <c r="H818" s="109"/>
      <c r="I818" s="109"/>
      <c r="J818" s="109"/>
      <c r="K818" s="109"/>
      <c r="L818" s="109"/>
      <c r="M818" s="109"/>
      <c r="N818" s="109"/>
      <c r="O818" s="109"/>
      <c r="P818" s="109"/>
    </row>
    <row r="819" spans="1:16">
      <c r="A819" s="109"/>
      <c r="B819" s="109"/>
      <c r="C819" s="109"/>
      <c r="D819" s="109"/>
      <c r="E819" s="109"/>
      <c r="F819" s="110"/>
      <c r="G819" s="109"/>
      <c r="H819" s="109"/>
      <c r="I819" s="109"/>
      <c r="J819" s="109"/>
      <c r="K819" s="109"/>
      <c r="L819" s="109"/>
      <c r="M819" s="109"/>
      <c r="N819" s="109"/>
      <c r="O819" s="109"/>
      <c r="P819" s="109"/>
    </row>
    <row r="820" spans="1:16">
      <c r="A820" s="109"/>
      <c r="B820" s="109"/>
      <c r="C820" s="109"/>
      <c r="D820" s="109"/>
      <c r="E820" s="109"/>
      <c r="F820" s="110"/>
      <c r="G820" s="109"/>
      <c r="H820" s="109"/>
      <c r="I820" s="109"/>
      <c r="J820" s="109"/>
      <c r="K820" s="109"/>
      <c r="L820" s="109"/>
      <c r="M820" s="109"/>
      <c r="N820" s="109"/>
      <c r="O820" s="109"/>
      <c r="P820" s="109"/>
    </row>
    <row r="821" spans="1:16">
      <c r="A821" s="109"/>
      <c r="B821" s="109"/>
      <c r="C821" s="109"/>
      <c r="D821" s="109"/>
      <c r="E821" s="109"/>
      <c r="F821" s="110"/>
      <c r="G821" s="109"/>
      <c r="H821" s="109"/>
      <c r="I821" s="109"/>
      <c r="J821" s="109"/>
      <c r="K821" s="109"/>
      <c r="L821" s="109"/>
      <c r="M821" s="109"/>
      <c r="N821" s="109"/>
      <c r="O821" s="109"/>
      <c r="P821" s="109"/>
    </row>
    <row r="822" spans="1:16">
      <c r="A822" s="109"/>
      <c r="B822" s="109"/>
      <c r="C822" s="109"/>
      <c r="D822" s="109"/>
      <c r="E822" s="109"/>
      <c r="F822" s="110"/>
      <c r="G822" s="109"/>
      <c r="H822" s="109"/>
      <c r="I822" s="109"/>
      <c r="J822" s="109"/>
      <c r="K822" s="109"/>
      <c r="L822" s="109"/>
      <c r="M822" s="109"/>
      <c r="N822" s="109"/>
      <c r="O822" s="109"/>
      <c r="P822" s="109"/>
    </row>
    <row r="823" spans="1:16">
      <c r="A823" s="109"/>
      <c r="B823" s="109"/>
      <c r="C823" s="109"/>
      <c r="D823" s="109"/>
      <c r="E823" s="109"/>
      <c r="F823" s="110"/>
      <c r="G823" s="109"/>
      <c r="H823" s="109"/>
      <c r="I823" s="109"/>
      <c r="J823" s="109"/>
      <c r="K823" s="109"/>
      <c r="L823" s="109"/>
      <c r="M823" s="109"/>
      <c r="N823" s="109"/>
      <c r="O823" s="109"/>
      <c r="P823" s="109"/>
    </row>
    <row r="824" spans="1:16">
      <c r="A824" s="109"/>
      <c r="B824" s="109"/>
      <c r="C824" s="109"/>
      <c r="D824" s="109"/>
      <c r="E824" s="109"/>
      <c r="F824" s="110"/>
      <c r="G824" s="109"/>
      <c r="H824" s="109"/>
      <c r="I824" s="109"/>
      <c r="J824" s="109"/>
      <c r="K824" s="109"/>
      <c r="L824" s="109"/>
      <c r="M824" s="109"/>
      <c r="N824" s="109"/>
      <c r="O824" s="109"/>
      <c r="P824" s="109"/>
    </row>
    <row r="825" spans="1:16">
      <c r="A825" s="109"/>
      <c r="B825" s="109"/>
      <c r="C825" s="109"/>
      <c r="D825" s="109"/>
      <c r="E825" s="109"/>
      <c r="F825" s="110"/>
      <c r="G825" s="109"/>
      <c r="H825" s="109"/>
      <c r="I825" s="109"/>
      <c r="J825" s="109"/>
      <c r="K825" s="109"/>
      <c r="L825" s="109"/>
      <c r="M825" s="109"/>
      <c r="N825" s="109"/>
      <c r="O825" s="109"/>
      <c r="P825" s="109"/>
    </row>
    <row r="826" spans="1:16">
      <c r="A826" s="109"/>
      <c r="B826" s="109"/>
      <c r="C826" s="109"/>
      <c r="D826" s="109"/>
      <c r="E826" s="109"/>
      <c r="F826" s="110"/>
      <c r="G826" s="109"/>
      <c r="H826" s="109"/>
      <c r="I826" s="109"/>
      <c r="J826" s="109"/>
      <c r="K826" s="109"/>
      <c r="L826" s="109"/>
      <c r="M826" s="109"/>
      <c r="N826" s="109"/>
      <c r="O826" s="109"/>
      <c r="P826" s="109"/>
    </row>
    <row r="827" spans="1:16">
      <c r="A827" s="109"/>
      <c r="B827" s="109"/>
      <c r="C827" s="109"/>
      <c r="D827" s="109"/>
      <c r="E827" s="109"/>
      <c r="F827" s="110"/>
      <c r="G827" s="109"/>
      <c r="H827" s="109"/>
      <c r="I827" s="109"/>
      <c r="J827" s="109"/>
      <c r="K827" s="109"/>
      <c r="L827" s="109"/>
      <c r="M827" s="109"/>
      <c r="N827" s="109"/>
      <c r="O827" s="109"/>
      <c r="P827" s="109"/>
    </row>
    <row r="828" spans="1:16">
      <c r="A828" s="109"/>
      <c r="B828" s="109"/>
      <c r="C828" s="109"/>
      <c r="D828" s="109"/>
      <c r="E828" s="109"/>
      <c r="F828" s="110"/>
      <c r="G828" s="109"/>
      <c r="H828" s="109"/>
      <c r="I828" s="109"/>
      <c r="J828" s="109"/>
      <c r="K828" s="109"/>
      <c r="L828" s="109"/>
      <c r="M828" s="109"/>
      <c r="N828" s="109"/>
      <c r="O828" s="109"/>
      <c r="P828" s="109"/>
    </row>
    <row r="829" spans="1:16">
      <c r="A829" s="109"/>
      <c r="B829" s="109"/>
      <c r="C829" s="109"/>
      <c r="D829" s="109"/>
      <c r="E829" s="109"/>
      <c r="F829" s="110"/>
      <c r="G829" s="109"/>
      <c r="H829" s="109"/>
      <c r="I829" s="109"/>
      <c r="J829" s="109"/>
      <c r="K829" s="109"/>
      <c r="L829" s="109"/>
      <c r="M829" s="109"/>
      <c r="N829" s="109"/>
      <c r="O829" s="109"/>
      <c r="P829" s="109"/>
    </row>
    <row r="830" spans="1:16">
      <c r="A830" s="109"/>
      <c r="B830" s="109"/>
      <c r="C830" s="109"/>
      <c r="D830" s="109"/>
      <c r="E830" s="109"/>
      <c r="F830" s="110"/>
      <c r="G830" s="109"/>
      <c r="H830" s="109"/>
      <c r="I830" s="109"/>
      <c r="J830" s="109"/>
      <c r="K830" s="109"/>
      <c r="L830" s="109"/>
      <c r="M830" s="109"/>
      <c r="N830" s="109"/>
      <c r="O830" s="109"/>
      <c r="P830" s="109"/>
    </row>
    <row r="831" spans="1:16">
      <c r="A831" s="109"/>
      <c r="B831" s="109"/>
      <c r="C831" s="109"/>
      <c r="D831" s="109"/>
      <c r="E831" s="109"/>
      <c r="F831" s="110"/>
      <c r="G831" s="109"/>
      <c r="H831" s="109"/>
      <c r="I831" s="109"/>
      <c r="J831" s="109"/>
      <c r="K831" s="109"/>
      <c r="L831" s="109"/>
      <c r="M831" s="109"/>
      <c r="N831" s="109"/>
      <c r="O831" s="109"/>
      <c r="P831" s="109"/>
    </row>
    <row r="832" spans="1:16">
      <c r="A832" s="109"/>
      <c r="B832" s="109"/>
      <c r="C832" s="109"/>
      <c r="D832" s="109"/>
      <c r="E832" s="109"/>
      <c r="F832" s="110"/>
      <c r="G832" s="109"/>
      <c r="H832" s="109"/>
      <c r="I832" s="109"/>
      <c r="J832" s="109"/>
      <c r="K832" s="109"/>
      <c r="L832" s="109"/>
      <c r="M832" s="109"/>
      <c r="N832" s="109"/>
      <c r="O832" s="109"/>
      <c r="P832" s="109"/>
    </row>
    <row r="833" spans="1:16">
      <c r="A833" s="109"/>
      <c r="B833" s="109"/>
      <c r="C833" s="109"/>
      <c r="D833" s="109"/>
      <c r="E833" s="109"/>
      <c r="F833" s="110"/>
      <c r="G833" s="109"/>
      <c r="H833" s="109"/>
      <c r="I833" s="109"/>
      <c r="J833" s="109"/>
      <c r="K833" s="109"/>
      <c r="L833" s="109"/>
      <c r="M833" s="109"/>
      <c r="N833" s="109"/>
      <c r="O833" s="109"/>
      <c r="P833" s="109"/>
    </row>
    <row r="834" spans="1:16">
      <c r="A834" s="109"/>
      <c r="B834" s="109"/>
      <c r="C834" s="109"/>
      <c r="D834" s="109"/>
      <c r="E834" s="109"/>
      <c r="F834" s="110"/>
      <c r="G834" s="109"/>
      <c r="H834" s="109"/>
      <c r="I834" s="109"/>
      <c r="J834" s="109"/>
      <c r="K834" s="109"/>
      <c r="L834" s="109"/>
      <c r="M834" s="109"/>
      <c r="N834" s="109"/>
      <c r="O834" s="109"/>
      <c r="P834" s="109"/>
    </row>
    <row r="835" spans="1:16">
      <c r="A835" s="109"/>
      <c r="B835" s="109"/>
      <c r="C835" s="109"/>
      <c r="D835" s="109"/>
      <c r="E835" s="109"/>
      <c r="F835" s="110"/>
      <c r="G835" s="109"/>
      <c r="H835" s="109"/>
      <c r="I835" s="109"/>
      <c r="J835" s="109"/>
      <c r="K835" s="109"/>
      <c r="L835" s="109"/>
      <c r="M835" s="109"/>
      <c r="N835" s="109"/>
      <c r="O835" s="109"/>
      <c r="P835" s="109"/>
    </row>
    <row r="836" spans="1:16">
      <c r="A836" s="109"/>
      <c r="B836" s="109"/>
      <c r="C836" s="109"/>
      <c r="D836" s="109"/>
      <c r="E836" s="109"/>
      <c r="F836" s="110"/>
      <c r="G836" s="109"/>
      <c r="H836" s="109"/>
      <c r="I836" s="109"/>
      <c r="J836" s="109"/>
      <c r="K836" s="109"/>
      <c r="L836" s="109"/>
      <c r="M836" s="109"/>
      <c r="N836" s="109"/>
      <c r="O836" s="109"/>
      <c r="P836" s="109"/>
    </row>
    <row r="837" spans="1:16">
      <c r="A837" s="109"/>
      <c r="B837" s="109"/>
      <c r="C837" s="109"/>
      <c r="D837" s="109"/>
      <c r="E837" s="109"/>
      <c r="F837" s="110"/>
      <c r="G837" s="109"/>
      <c r="H837" s="109"/>
      <c r="I837" s="109"/>
      <c r="J837" s="109"/>
      <c r="K837" s="109"/>
      <c r="L837" s="109"/>
      <c r="M837" s="109"/>
      <c r="N837" s="109"/>
      <c r="O837" s="109"/>
      <c r="P837" s="109"/>
    </row>
    <row r="838" spans="1:16">
      <c r="A838" s="109"/>
      <c r="B838" s="109"/>
      <c r="C838" s="109"/>
      <c r="D838" s="109"/>
      <c r="E838" s="109"/>
      <c r="F838" s="110"/>
      <c r="G838" s="109"/>
      <c r="H838" s="109"/>
      <c r="I838" s="109"/>
      <c r="J838" s="109"/>
      <c r="K838" s="109"/>
      <c r="L838" s="109"/>
      <c r="M838" s="109"/>
      <c r="N838" s="109"/>
      <c r="O838" s="109"/>
      <c r="P838" s="109"/>
    </row>
    <row r="839" spans="1:16">
      <c r="A839" s="109"/>
      <c r="B839" s="109"/>
      <c r="C839" s="109"/>
      <c r="D839" s="109"/>
      <c r="E839" s="109"/>
      <c r="F839" s="110"/>
      <c r="G839" s="109"/>
      <c r="H839" s="109"/>
      <c r="I839" s="109"/>
      <c r="J839" s="109"/>
      <c r="K839" s="109"/>
      <c r="L839" s="109"/>
      <c r="M839" s="109"/>
      <c r="N839" s="109"/>
      <c r="O839" s="109"/>
      <c r="P839" s="109"/>
    </row>
    <row r="840" spans="1:16">
      <c r="A840" s="109"/>
      <c r="B840" s="109"/>
      <c r="C840" s="109"/>
      <c r="D840" s="109"/>
      <c r="E840" s="109"/>
      <c r="F840" s="110"/>
      <c r="G840" s="109"/>
      <c r="H840" s="109"/>
      <c r="I840" s="109"/>
      <c r="J840" s="109"/>
      <c r="K840" s="109"/>
      <c r="L840" s="109"/>
      <c r="M840" s="109"/>
      <c r="N840" s="109"/>
      <c r="O840" s="109"/>
      <c r="P840" s="109"/>
    </row>
    <row r="841" spans="1:16">
      <c r="A841" s="109"/>
      <c r="B841" s="109"/>
      <c r="C841" s="109"/>
      <c r="D841" s="109"/>
      <c r="E841" s="109"/>
      <c r="F841" s="110"/>
      <c r="G841" s="109"/>
      <c r="H841" s="109"/>
      <c r="I841" s="109"/>
      <c r="J841" s="109"/>
      <c r="K841" s="109"/>
      <c r="L841" s="109"/>
      <c r="M841" s="109"/>
      <c r="N841" s="109"/>
      <c r="O841" s="109"/>
      <c r="P841" s="109"/>
    </row>
    <row r="842" spans="1:16">
      <c r="A842" s="109"/>
      <c r="B842" s="109"/>
      <c r="C842" s="109"/>
      <c r="D842" s="109"/>
      <c r="E842" s="109"/>
      <c r="F842" s="110"/>
      <c r="G842" s="109"/>
      <c r="H842" s="109"/>
      <c r="I842" s="109"/>
      <c r="J842" s="109"/>
      <c r="K842" s="109"/>
      <c r="L842" s="109"/>
      <c r="M842" s="109"/>
      <c r="N842" s="109"/>
      <c r="O842" s="109"/>
      <c r="P842" s="109"/>
    </row>
    <row r="843" spans="1:16">
      <c r="A843" s="109"/>
      <c r="B843" s="109"/>
      <c r="C843" s="109"/>
      <c r="D843" s="109"/>
      <c r="E843" s="109"/>
      <c r="F843" s="110"/>
      <c r="G843" s="109"/>
      <c r="H843" s="109"/>
      <c r="I843" s="109"/>
      <c r="J843" s="109"/>
      <c r="K843" s="109"/>
      <c r="L843" s="109"/>
      <c r="M843" s="109"/>
      <c r="N843" s="109"/>
      <c r="O843" s="109"/>
      <c r="P843" s="109"/>
    </row>
    <row r="844" spans="1:16">
      <c r="A844" s="109"/>
      <c r="B844" s="109"/>
      <c r="C844" s="109"/>
      <c r="D844" s="109"/>
      <c r="E844" s="109"/>
      <c r="F844" s="110"/>
      <c r="G844" s="109"/>
      <c r="H844" s="109"/>
      <c r="I844" s="109"/>
      <c r="J844" s="109"/>
      <c r="K844" s="109"/>
      <c r="L844" s="109"/>
      <c r="M844" s="109"/>
      <c r="N844" s="109"/>
      <c r="O844" s="109"/>
      <c r="P844" s="109"/>
    </row>
    <row r="845" spans="1:16">
      <c r="A845" s="109"/>
      <c r="B845" s="109"/>
      <c r="C845" s="109"/>
      <c r="D845" s="109"/>
      <c r="E845" s="109"/>
      <c r="F845" s="110"/>
      <c r="G845" s="109"/>
      <c r="H845" s="109"/>
      <c r="I845" s="109"/>
      <c r="J845" s="109"/>
      <c r="K845" s="109"/>
      <c r="L845" s="109"/>
      <c r="M845" s="109"/>
      <c r="N845" s="109"/>
      <c r="O845" s="109"/>
      <c r="P845" s="109"/>
    </row>
    <row r="846" spans="1:16">
      <c r="A846" s="109"/>
      <c r="B846" s="109"/>
      <c r="C846" s="109"/>
      <c r="D846" s="109"/>
      <c r="E846" s="109"/>
      <c r="F846" s="110"/>
      <c r="G846" s="109"/>
      <c r="H846" s="109"/>
      <c r="I846" s="109"/>
      <c r="J846" s="109"/>
      <c r="K846" s="109"/>
      <c r="L846" s="109"/>
      <c r="M846" s="109"/>
      <c r="N846" s="109"/>
      <c r="O846" s="109"/>
      <c r="P846" s="109"/>
    </row>
    <row r="847" spans="1:16">
      <c r="A847" s="109"/>
      <c r="B847" s="109"/>
      <c r="C847" s="109"/>
      <c r="D847" s="109"/>
      <c r="E847" s="109"/>
      <c r="F847" s="110"/>
      <c r="G847" s="109"/>
      <c r="H847" s="109"/>
      <c r="I847" s="109"/>
      <c r="J847" s="109"/>
      <c r="K847" s="109"/>
      <c r="L847" s="109"/>
      <c r="M847" s="109"/>
      <c r="N847" s="109"/>
      <c r="O847" s="109"/>
      <c r="P847" s="109"/>
    </row>
    <row r="848" spans="1:16">
      <c r="A848" s="109"/>
      <c r="B848" s="109"/>
      <c r="C848" s="109"/>
      <c r="D848" s="109"/>
      <c r="E848" s="109"/>
      <c r="F848" s="110"/>
      <c r="G848" s="109"/>
      <c r="H848" s="109"/>
      <c r="I848" s="109"/>
      <c r="J848" s="109"/>
      <c r="K848" s="109"/>
      <c r="L848" s="109"/>
      <c r="M848" s="109"/>
      <c r="N848" s="109"/>
      <c r="O848" s="109"/>
      <c r="P848" s="109"/>
    </row>
    <row r="849" spans="1:16">
      <c r="A849" s="109"/>
      <c r="B849" s="109"/>
      <c r="C849" s="109"/>
      <c r="D849" s="109"/>
      <c r="E849" s="109"/>
      <c r="F849" s="110"/>
      <c r="G849" s="109"/>
      <c r="H849" s="109"/>
      <c r="I849" s="109"/>
      <c r="J849" s="109"/>
      <c r="K849" s="109"/>
      <c r="L849" s="109"/>
      <c r="M849" s="109"/>
      <c r="N849" s="109"/>
      <c r="O849" s="109"/>
      <c r="P849" s="109"/>
    </row>
    <row r="850" spans="1:16">
      <c r="A850" s="109"/>
      <c r="B850" s="109"/>
      <c r="C850" s="109"/>
      <c r="D850" s="109"/>
      <c r="E850" s="109"/>
      <c r="F850" s="110"/>
      <c r="G850" s="109"/>
      <c r="H850" s="109"/>
      <c r="I850" s="109"/>
      <c r="J850" s="109"/>
      <c r="K850" s="109"/>
      <c r="L850" s="109"/>
      <c r="M850" s="109"/>
      <c r="N850" s="109"/>
      <c r="O850" s="109"/>
      <c r="P850" s="109"/>
    </row>
    <row r="851" spans="1:16">
      <c r="A851" s="109"/>
      <c r="B851" s="109"/>
      <c r="C851" s="109"/>
      <c r="D851" s="109"/>
      <c r="E851" s="109"/>
      <c r="F851" s="110"/>
      <c r="G851" s="109"/>
      <c r="H851" s="109"/>
      <c r="I851" s="109"/>
      <c r="J851" s="109"/>
      <c r="K851" s="109"/>
      <c r="L851" s="109"/>
      <c r="M851" s="109"/>
      <c r="N851" s="109"/>
      <c r="O851" s="109"/>
      <c r="P851" s="109"/>
    </row>
    <row r="852" spans="1:16">
      <c r="A852" s="109"/>
      <c r="B852" s="109"/>
      <c r="C852" s="109"/>
      <c r="D852" s="109"/>
      <c r="E852" s="109"/>
      <c r="F852" s="110"/>
      <c r="G852" s="109"/>
      <c r="H852" s="109"/>
      <c r="I852" s="109"/>
      <c r="J852" s="109"/>
      <c r="K852" s="109"/>
      <c r="L852" s="109"/>
      <c r="M852" s="109"/>
      <c r="N852" s="109"/>
      <c r="O852" s="109"/>
      <c r="P852" s="109"/>
    </row>
    <row r="853" spans="1:16">
      <c r="A853" s="109"/>
      <c r="B853" s="109"/>
      <c r="C853" s="109"/>
      <c r="D853" s="109"/>
      <c r="E853" s="109"/>
      <c r="F853" s="110"/>
      <c r="G853" s="109"/>
      <c r="H853" s="109"/>
      <c r="I853" s="109"/>
      <c r="J853" s="109"/>
      <c r="K853" s="109"/>
      <c r="L853" s="109"/>
      <c r="M853" s="109"/>
      <c r="N853" s="109"/>
      <c r="O853" s="109"/>
      <c r="P853" s="109"/>
    </row>
    <row r="854" spans="1:16">
      <c r="A854" s="109"/>
      <c r="B854" s="109"/>
      <c r="C854" s="109"/>
      <c r="D854" s="109"/>
      <c r="E854" s="109"/>
      <c r="F854" s="110"/>
      <c r="G854" s="109"/>
      <c r="H854" s="109"/>
      <c r="I854" s="109"/>
      <c r="J854" s="109"/>
      <c r="K854" s="109"/>
      <c r="L854" s="109"/>
      <c r="M854" s="109"/>
      <c r="N854" s="109"/>
      <c r="O854" s="109"/>
      <c r="P854" s="109"/>
    </row>
    <row r="855" spans="1:16">
      <c r="A855" s="109"/>
      <c r="B855" s="109"/>
      <c r="C855" s="109"/>
      <c r="D855" s="109"/>
      <c r="E855" s="109"/>
      <c r="F855" s="110"/>
      <c r="G855" s="109"/>
      <c r="H855" s="109"/>
      <c r="I855" s="109"/>
      <c r="J855" s="109"/>
      <c r="K855" s="109"/>
      <c r="L855" s="109"/>
      <c r="M855" s="109"/>
      <c r="N855" s="109"/>
      <c r="O855" s="109"/>
      <c r="P855" s="109"/>
    </row>
    <row r="856" spans="1:16">
      <c r="A856" s="109"/>
      <c r="B856" s="109"/>
      <c r="C856" s="109"/>
      <c r="D856" s="109"/>
      <c r="E856" s="109"/>
      <c r="F856" s="110"/>
      <c r="G856" s="109"/>
      <c r="H856" s="109"/>
      <c r="I856" s="109"/>
      <c r="J856" s="109"/>
      <c r="K856" s="109"/>
      <c r="L856" s="109"/>
      <c r="M856" s="109"/>
      <c r="N856" s="109"/>
      <c r="O856" s="109"/>
      <c r="P856" s="109"/>
    </row>
    <row r="857" spans="1:16">
      <c r="A857" s="109"/>
      <c r="B857" s="109"/>
      <c r="C857" s="109"/>
      <c r="D857" s="109"/>
      <c r="E857" s="109"/>
      <c r="F857" s="110"/>
      <c r="G857" s="109"/>
      <c r="H857" s="109"/>
      <c r="I857" s="109"/>
      <c r="J857" s="109"/>
      <c r="K857" s="109"/>
      <c r="L857" s="109"/>
      <c r="M857" s="109"/>
      <c r="N857" s="109"/>
      <c r="O857" s="109"/>
      <c r="P857" s="109"/>
    </row>
    <row r="858" spans="1:16">
      <c r="A858" s="109"/>
      <c r="B858" s="109"/>
      <c r="C858" s="109"/>
      <c r="D858" s="109"/>
      <c r="E858" s="109"/>
      <c r="F858" s="110"/>
      <c r="G858" s="109"/>
      <c r="H858" s="109"/>
      <c r="I858" s="109"/>
      <c r="J858" s="109"/>
      <c r="K858" s="109"/>
      <c r="L858" s="109"/>
      <c r="M858" s="109"/>
      <c r="N858" s="109"/>
      <c r="O858" s="109"/>
      <c r="P858" s="109"/>
    </row>
    <row r="859" spans="1:16">
      <c r="A859" s="109"/>
      <c r="B859" s="109"/>
      <c r="C859" s="109"/>
      <c r="D859" s="109"/>
      <c r="E859" s="109"/>
      <c r="F859" s="110"/>
      <c r="G859" s="109"/>
      <c r="H859" s="109"/>
      <c r="I859" s="109"/>
      <c r="J859" s="109"/>
      <c r="K859" s="109"/>
      <c r="L859" s="109"/>
      <c r="M859" s="109"/>
      <c r="N859" s="109"/>
      <c r="O859" s="109"/>
      <c r="P859" s="109"/>
    </row>
    <row r="860" spans="1:16">
      <c r="A860" s="109"/>
      <c r="B860" s="109"/>
      <c r="C860" s="109"/>
      <c r="D860" s="109"/>
      <c r="E860" s="109"/>
      <c r="F860" s="110"/>
      <c r="G860" s="109"/>
      <c r="H860" s="109"/>
      <c r="I860" s="109"/>
      <c r="J860" s="109"/>
      <c r="K860" s="109"/>
      <c r="L860" s="109"/>
      <c r="M860" s="109"/>
      <c r="N860" s="109"/>
      <c r="O860" s="109"/>
      <c r="P860" s="109"/>
    </row>
    <row r="861" spans="1:16">
      <c r="A861" s="109"/>
      <c r="B861" s="109"/>
      <c r="C861" s="109"/>
      <c r="D861" s="109"/>
      <c r="E861" s="109"/>
      <c r="F861" s="110"/>
      <c r="G861" s="109"/>
      <c r="H861" s="109"/>
      <c r="I861" s="109"/>
      <c r="J861" s="109"/>
      <c r="K861" s="109"/>
      <c r="L861" s="109"/>
      <c r="M861" s="109"/>
      <c r="N861" s="109"/>
      <c r="O861" s="109"/>
      <c r="P861" s="109"/>
    </row>
    <row r="862" spans="1:16">
      <c r="A862" s="109"/>
      <c r="B862" s="109"/>
      <c r="C862" s="109"/>
      <c r="D862" s="109"/>
      <c r="E862" s="109"/>
      <c r="F862" s="110"/>
      <c r="G862" s="109"/>
      <c r="H862" s="109"/>
      <c r="I862" s="109"/>
      <c r="J862" s="109"/>
      <c r="K862" s="109"/>
      <c r="L862" s="109"/>
      <c r="M862" s="109"/>
      <c r="N862" s="109"/>
      <c r="O862" s="109"/>
      <c r="P862" s="109"/>
    </row>
    <row r="863" spans="1:16">
      <c r="A863" s="109"/>
      <c r="B863" s="109"/>
      <c r="C863" s="109"/>
      <c r="D863" s="109"/>
      <c r="E863" s="109"/>
      <c r="F863" s="110"/>
      <c r="G863" s="109"/>
      <c r="H863" s="109"/>
      <c r="I863" s="109"/>
      <c r="J863" s="109"/>
      <c r="K863" s="109"/>
      <c r="L863" s="109"/>
      <c r="M863" s="109"/>
      <c r="N863" s="109"/>
      <c r="O863" s="109"/>
      <c r="P863" s="109"/>
    </row>
    <row r="864" spans="1:16">
      <c r="A864" s="109"/>
      <c r="B864" s="109"/>
      <c r="C864" s="109"/>
      <c r="D864" s="109"/>
      <c r="E864" s="109"/>
      <c r="F864" s="110"/>
      <c r="G864" s="109"/>
      <c r="H864" s="109"/>
      <c r="I864" s="109"/>
      <c r="J864" s="109"/>
      <c r="K864" s="109"/>
      <c r="L864" s="109"/>
      <c r="M864" s="109"/>
      <c r="N864" s="109"/>
      <c r="O864" s="109"/>
      <c r="P864" s="109"/>
    </row>
    <row r="865" spans="1:16">
      <c r="A865" s="109"/>
      <c r="B865" s="109"/>
      <c r="C865" s="109"/>
      <c r="D865" s="109"/>
      <c r="E865" s="109"/>
      <c r="F865" s="110"/>
      <c r="G865" s="109"/>
      <c r="H865" s="109"/>
      <c r="I865" s="109"/>
      <c r="J865" s="109"/>
      <c r="K865" s="109"/>
      <c r="L865" s="109"/>
      <c r="M865" s="109"/>
      <c r="N865" s="109"/>
      <c r="O865" s="109"/>
      <c r="P865" s="109"/>
    </row>
    <row r="866" spans="1:16">
      <c r="A866" s="109"/>
      <c r="B866" s="109"/>
      <c r="C866" s="109"/>
      <c r="D866" s="109"/>
      <c r="E866" s="109"/>
      <c r="F866" s="110"/>
      <c r="G866" s="109"/>
      <c r="H866" s="109"/>
      <c r="I866" s="109"/>
      <c r="J866" s="109"/>
      <c r="K866" s="109"/>
      <c r="L866" s="109"/>
      <c r="M866" s="109"/>
      <c r="N866" s="109"/>
      <c r="O866" s="109"/>
      <c r="P866" s="109"/>
    </row>
    <row r="867" spans="1:16">
      <c r="A867" s="109"/>
      <c r="B867" s="109"/>
      <c r="C867" s="109"/>
      <c r="D867" s="109"/>
      <c r="E867" s="109"/>
      <c r="F867" s="110"/>
      <c r="G867" s="109"/>
      <c r="H867" s="109"/>
      <c r="I867" s="109"/>
      <c r="J867" s="109"/>
      <c r="K867" s="109"/>
      <c r="L867" s="109"/>
      <c r="M867" s="109"/>
      <c r="N867" s="109"/>
      <c r="O867" s="109"/>
      <c r="P867" s="109"/>
    </row>
    <row r="868" spans="1:16">
      <c r="A868" s="109"/>
      <c r="B868" s="109"/>
      <c r="C868" s="109"/>
      <c r="D868" s="109"/>
      <c r="E868" s="109"/>
      <c r="F868" s="110"/>
      <c r="G868" s="109"/>
      <c r="H868" s="109"/>
      <c r="I868" s="109"/>
      <c r="J868" s="109"/>
      <c r="K868" s="109"/>
      <c r="L868" s="109"/>
      <c r="M868" s="109"/>
      <c r="N868" s="109"/>
      <c r="O868" s="109"/>
      <c r="P868" s="109"/>
    </row>
    <row r="869" spans="1:16">
      <c r="A869" s="109"/>
      <c r="B869" s="109"/>
      <c r="C869" s="109"/>
      <c r="D869" s="109"/>
      <c r="E869" s="109"/>
      <c r="F869" s="110"/>
      <c r="G869" s="109"/>
      <c r="H869" s="109"/>
      <c r="I869" s="109"/>
      <c r="J869" s="109"/>
      <c r="K869" s="109"/>
      <c r="L869" s="109"/>
      <c r="M869" s="109"/>
      <c r="N869" s="109"/>
      <c r="O869" s="109"/>
      <c r="P869" s="109"/>
    </row>
    <row r="870" spans="1:16">
      <c r="A870" s="109"/>
      <c r="B870" s="109"/>
      <c r="C870" s="109"/>
      <c r="D870" s="109"/>
      <c r="E870" s="109"/>
      <c r="F870" s="110"/>
      <c r="G870" s="109"/>
      <c r="H870" s="109"/>
      <c r="I870" s="109"/>
      <c r="J870" s="109"/>
      <c r="K870" s="109"/>
      <c r="L870" s="109"/>
      <c r="M870" s="109"/>
      <c r="N870" s="109"/>
      <c r="O870" s="109"/>
      <c r="P870" s="109"/>
    </row>
    <row r="871" spans="1:16">
      <c r="A871" s="109"/>
      <c r="B871" s="109"/>
      <c r="C871" s="109"/>
      <c r="D871" s="109"/>
      <c r="E871" s="109"/>
      <c r="F871" s="110"/>
      <c r="G871" s="109"/>
      <c r="H871" s="109"/>
      <c r="I871" s="109"/>
      <c r="J871" s="109"/>
      <c r="K871" s="109"/>
      <c r="L871" s="109"/>
      <c r="M871" s="109"/>
      <c r="N871" s="109"/>
      <c r="O871" s="109"/>
      <c r="P871" s="109"/>
    </row>
    <row r="872" spans="1:16">
      <c r="A872" s="109"/>
      <c r="B872" s="109"/>
      <c r="C872" s="109"/>
      <c r="D872" s="109"/>
      <c r="E872" s="109"/>
      <c r="F872" s="110"/>
      <c r="G872" s="109"/>
      <c r="H872" s="109"/>
      <c r="I872" s="109"/>
      <c r="J872" s="109"/>
      <c r="K872" s="109"/>
      <c r="L872" s="109"/>
      <c r="M872" s="109"/>
      <c r="N872" s="109"/>
      <c r="O872" s="109"/>
      <c r="P872" s="109"/>
    </row>
    <row r="873" spans="1:16">
      <c r="A873" s="109"/>
      <c r="B873" s="109"/>
      <c r="C873" s="109"/>
      <c r="D873" s="109"/>
      <c r="E873" s="109"/>
      <c r="F873" s="110"/>
      <c r="G873" s="109"/>
      <c r="H873" s="109"/>
      <c r="I873" s="109"/>
      <c r="J873" s="109"/>
      <c r="K873" s="109"/>
      <c r="L873" s="109"/>
      <c r="M873" s="109"/>
      <c r="N873" s="109"/>
      <c r="O873" s="109"/>
      <c r="P873" s="109"/>
    </row>
    <row r="874" spans="1:16">
      <c r="A874" s="109"/>
      <c r="B874" s="109"/>
      <c r="C874" s="109"/>
      <c r="D874" s="109"/>
      <c r="E874" s="109"/>
      <c r="F874" s="110"/>
      <c r="G874" s="109"/>
      <c r="H874" s="109"/>
      <c r="I874" s="109"/>
      <c r="J874" s="109"/>
      <c r="K874" s="109"/>
      <c r="L874" s="109"/>
      <c r="M874" s="109"/>
      <c r="N874" s="109"/>
      <c r="O874" s="109"/>
      <c r="P874" s="109"/>
    </row>
    <row r="875" spans="1:16">
      <c r="A875" s="109"/>
      <c r="B875" s="109"/>
      <c r="C875" s="109"/>
      <c r="D875" s="109"/>
      <c r="E875" s="109"/>
      <c r="F875" s="110"/>
      <c r="G875" s="109"/>
      <c r="H875" s="109"/>
      <c r="I875" s="109"/>
      <c r="J875" s="109"/>
      <c r="K875" s="109"/>
      <c r="L875" s="109"/>
      <c r="M875" s="109"/>
      <c r="N875" s="109"/>
      <c r="O875" s="109"/>
      <c r="P875" s="109"/>
    </row>
    <row r="876" spans="1:16">
      <c r="A876" s="109"/>
      <c r="B876" s="109"/>
      <c r="C876" s="109"/>
      <c r="D876" s="109"/>
      <c r="E876" s="109"/>
      <c r="F876" s="110"/>
      <c r="G876" s="109"/>
      <c r="H876" s="109"/>
      <c r="I876" s="109"/>
      <c r="J876" s="109"/>
      <c r="K876" s="109"/>
      <c r="L876" s="109"/>
      <c r="M876" s="109"/>
      <c r="N876" s="109"/>
      <c r="O876" s="109"/>
      <c r="P876" s="109"/>
    </row>
    <row r="877" spans="1:16">
      <c r="A877" s="109"/>
      <c r="B877" s="109"/>
      <c r="C877" s="109"/>
      <c r="D877" s="109"/>
      <c r="E877" s="109"/>
      <c r="F877" s="110"/>
      <c r="G877" s="109"/>
      <c r="H877" s="109"/>
      <c r="I877" s="109"/>
      <c r="J877" s="109"/>
      <c r="K877" s="109"/>
      <c r="L877" s="109"/>
      <c r="M877" s="109"/>
      <c r="N877" s="109"/>
      <c r="O877" s="109"/>
      <c r="P877" s="109"/>
    </row>
    <row r="878" spans="1:16">
      <c r="A878" s="109"/>
      <c r="B878" s="109"/>
      <c r="C878" s="109"/>
      <c r="D878" s="109"/>
      <c r="E878" s="109"/>
      <c r="F878" s="110"/>
      <c r="G878" s="109"/>
      <c r="H878" s="109"/>
      <c r="I878" s="109"/>
      <c r="J878" s="109"/>
      <c r="K878" s="109"/>
      <c r="L878" s="109"/>
      <c r="M878" s="109"/>
      <c r="N878" s="109"/>
      <c r="O878" s="109"/>
      <c r="P878" s="109"/>
    </row>
    <row r="879" spans="1:16">
      <c r="A879" s="109"/>
      <c r="B879" s="109"/>
      <c r="C879" s="109"/>
      <c r="D879" s="109"/>
      <c r="E879" s="109"/>
      <c r="F879" s="110"/>
      <c r="G879" s="109"/>
      <c r="H879" s="109"/>
      <c r="I879" s="109"/>
      <c r="J879" s="109"/>
      <c r="K879" s="109"/>
      <c r="L879" s="109"/>
      <c r="M879" s="109"/>
      <c r="N879" s="109"/>
      <c r="O879" s="109"/>
      <c r="P879" s="109"/>
    </row>
    <row r="880" spans="1:16">
      <c r="A880" s="109"/>
      <c r="B880" s="109"/>
      <c r="C880" s="109"/>
      <c r="D880" s="109"/>
      <c r="E880" s="109"/>
      <c r="F880" s="110"/>
      <c r="G880" s="109"/>
      <c r="H880" s="109"/>
      <c r="I880" s="109"/>
      <c r="J880" s="109"/>
      <c r="K880" s="109"/>
      <c r="L880" s="109"/>
      <c r="M880" s="109"/>
      <c r="N880" s="109"/>
      <c r="O880" s="109"/>
      <c r="P880" s="109"/>
    </row>
    <row r="881" spans="1:16">
      <c r="A881" s="109"/>
      <c r="B881" s="109"/>
      <c r="C881" s="109"/>
      <c r="D881" s="109"/>
      <c r="E881" s="109"/>
      <c r="F881" s="110"/>
      <c r="G881" s="109"/>
      <c r="H881" s="109"/>
      <c r="I881" s="109"/>
      <c r="J881" s="109"/>
      <c r="K881" s="109"/>
      <c r="L881" s="109"/>
      <c r="M881" s="109"/>
      <c r="N881" s="109"/>
      <c r="O881" s="109"/>
      <c r="P881" s="109"/>
    </row>
    <row r="882" spans="1:16">
      <c r="A882" s="109"/>
      <c r="B882" s="109"/>
      <c r="C882" s="109"/>
      <c r="D882" s="109"/>
      <c r="E882" s="109"/>
      <c r="F882" s="110"/>
      <c r="G882" s="109"/>
      <c r="H882" s="109"/>
      <c r="I882" s="109"/>
      <c r="J882" s="109"/>
      <c r="K882" s="109"/>
      <c r="L882" s="109"/>
      <c r="M882" s="109"/>
      <c r="N882" s="109"/>
      <c r="O882" s="109"/>
      <c r="P882" s="109"/>
    </row>
    <row r="883" spans="1:16">
      <c r="A883" s="109"/>
      <c r="B883" s="109"/>
      <c r="C883" s="109"/>
      <c r="D883" s="109"/>
      <c r="E883" s="109"/>
      <c r="F883" s="110"/>
      <c r="G883" s="109"/>
      <c r="H883" s="109"/>
      <c r="I883" s="109"/>
      <c r="J883" s="109"/>
      <c r="K883" s="109"/>
      <c r="L883" s="109"/>
      <c r="M883" s="109"/>
      <c r="N883" s="109"/>
      <c r="O883" s="109"/>
      <c r="P883" s="109"/>
    </row>
    <row r="884" spans="1:16">
      <c r="A884" s="109"/>
      <c r="B884" s="109"/>
      <c r="C884" s="109"/>
      <c r="D884" s="109"/>
      <c r="E884" s="109"/>
      <c r="F884" s="110"/>
      <c r="G884" s="109"/>
      <c r="H884" s="109"/>
      <c r="I884" s="109"/>
      <c r="J884" s="109"/>
      <c r="K884" s="109"/>
      <c r="L884" s="109"/>
      <c r="M884" s="109"/>
      <c r="N884" s="109"/>
      <c r="O884" s="109"/>
      <c r="P884" s="109"/>
    </row>
    <row r="885" spans="1:16">
      <c r="A885" s="109"/>
      <c r="B885" s="109"/>
      <c r="C885" s="109"/>
      <c r="D885" s="109"/>
      <c r="E885" s="109"/>
      <c r="F885" s="110"/>
      <c r="G885" s="109"/>
      <c r="H885" s="109"/>
      <c r="I885" s="109"/>
      <c r="J885" s="109"/>
      <c r="K885" s="109"/>
      <c r="L885" s="109"/>
      <c r="M885" s="109"/>
      <c r="N885" s="109"/>
      <c r="O885" s="109"/>
      <c r="P885" s="109"/>
    </row>
    <row r="886" spans="1:16">
      <c r="A886" s="109"/>
      <c r="B886" s="109"/>
      <c r="C886" s="109"/>
      <c r="D886" s="109"/>
      <c r="E886" s="109"/>
      <c r="F886" s="110"/>
      <c r="G886" s="109"/>
      <c r="H886" s="109"/>
      <c r="I886" s="109"/>
      <c r="J886" s="109"/>
      <c r="K886" s="109"/>
      <c r="L886" s="109"/>
      <c r="M886" s="109"/>
      <c r="N886" s="109"/>
      <c r="O886" s="109"/>
      <c r="P886" s="109"/>
    </row>
    <row r="887" spans="1:16">
      <c r="A887" s="109"/>
      <c r="B887" s="109"/>
      <c r="C887" s="109"/>
      <c r="D887" s="109"/>
      <c r="E887" s="109"/>
      <c r="F887" s="110"/>
      <c r="G887" s="109"/>
      <c r="H887" s="109"/>
      <c r="I887" s="109"/>
      <c r="J887" s="109"/>
      <c r="K887" s="109"/>
      <c r="L887" s="109"/>
      <c r="M887" s="109"/>
      <c r="N887" s="109"/>
      <c r="O887" s="109"/>
      <c r="P887" s="109"/>
    </row>
    <row r="888" spans="1:16">
      <c r="A888" s="109"/>
      <c r="B888" s="109"/>
      <c r="C888" s="109"/>
      <c r="D888" s="109"/>
      <c r="E888" s="109"/>
      <c r="F888" s="110"/>
      <c r="G888" s="109"/>
      <c r="H888" s="109"/>
      <c r="I888" s="109"/>
      <c r="J888" s="109"/>
      <c r="K888" s="109"/>
      <c r="L888" s="109"/>
      <c r="M888" s="109"/>
      <c r="N888" s="109"/>
      <c r="O888" s="109"/>
      <c r="P888" s="109"/>
    </row>
    <row r="889" spans="1:16">
      <c r="A889" s="109"/>
      <c r="B889" s="109"/>
      <c r="C889" s="109"/>
      <c r="D889" s="109"/>
      <c r="E889" s="109"/>
      <c r="F889" s="110"/>
      <c r="G889" s="109"/>
      <c r="H889" s="109"/>
      <c r="I889" s="109"/>
      <c r="J889" s="109"/>
      <c r="K889" s="109"/>
      <c r="L889" s="109"/>
      <c r="M889" s="109"/>
      <c r="N889" s="109"/>
      <c r="O889" s="109"/>
      <c r="P889" s="109"/>
    </row>
    <row r="890" spans="1:16">
      <c r="A890" s="109"/>
      <c r="B890" s="109"/>
      <c r="C890" s="109"/>
      <c r="D890" s="109"/>
      <c r="E890" s="109"/>
      <c r="F890" s="110"/>
      <c r="G890" s="109"/>
      <c r="H890" s="109"/>
      <c r="I890" s="109"/>
      <c r="J890" s="109"/>
      <c r="K890" s="109"/>
      <c r="L890" s="109"/>
      <c r="M890" s="109"/>
      <c r="N890" s="109"/>
      <c r="O890" s="109"/>
      <c r="P890" s="109"/>
    </row>
    <row r="891" spans="1:16">
      <c r="A891" s="109"/>
      <c r="B891" s="109"/>
      <c r="C891" s="109"/>
      <c r="D891" s="109"/>
      <c r="E891" s="109"/>
      <c r="F891" s="110"/>
      <c r="G891" s="109"/>
      <c r="H891" s="109"/>
      <c r="I891" s="109"/>
      <c r="J891" s="109"/>
      <c r="K891" s="109"/>
      <c r="L891" s="109"/>
      <c r="M891" s="109"/>
      <c r="N891" s="109"/>
      <c r="O891" s="109"/>
      <c r="P891" s="109"/>
    </row>
    <row r="892" spans="1:16">
      <c r="A892" s="109"/>
      <c r="B892" s="109"/>
      <c r="C892" s="109"/>
      <c r="D892" s="109"/>
      <c r="E892" s="109"/>
      <c r="F892" s="110"/>
      <c r="G892" s="109"/>
      <c r="H892" s="109"/>
      <c r="I892" s="109"/>
      <c r="J892" s="109"/>
      <c r="K892" s="109"/>
      <c r="L892" s="109"/>
      <c r="M892" s="109"/>
      <c r="N892" s="109"/>
      <c r="O892" s="109"/>
      <c r="P892" s="109"/>
    </row>
    <row r="893" spans="1:16">
      <c r="A893" s="109"/>
      <c r="B893" s="109"/>
      <c r="C893" s="109"/>
      <c r="D893" s="109"/>
      <c r="E893" s="109"/>
      <c r="F893" s="110"/>
      <c r="G893" s="109"/>
      <c r="H893" s="109"/>
      <c r="I893" s="109"/>
      <c r="J893" s="109"/>
      <c r="K893" s="109"/>
      <c r="L893" s="109"/>
      <c r="M893" s="109"/>
      <c r="N893" s="109"/>
      <c r="O893" s="109"/>
      <c r="P893" s="109"/>
    </row>
    <row r="894" spans="1:16">
      <c r="A894" s="109"/>
      <c r="B894" s="109"/>
      <c r="C894" s="109"/>
      <c r="D894" s="109"/>
      <c r="E894" s="109"/>
      <c r="F894" s="110"/>
      <c r="G894" s="109"/>
      <c r="H894" s="109"/>
      <c r="I894" s="109"/>
      <c r="J894" s="109"/>
      <c r="K894" s="109"/>
      <c r="L894" s="109"/>
      <c r="M894" s="109"/>
      <c r="N894" s="109"/>
      <c r="O894" s="109"/>
      <c r="P894" s="109"/>
    </row>
    <row r="895" spans="1:16">
      <c r="A895" s="109"/>
      <c r="B895" s="109"/>
      <c r="C895" s="109"/>
      <c r="D895" s="109"/>
      <c r="E895" s="109"/>
      <c r="F895" s="110"/>
      <c r="G895" s="109"/>
      <c r="H895" s="109"/>
      <c r="I895" s="109"/>
      <c r="J895" s="109"/>
      <c r="K895" s="109"/>
      <c r="L895" s="109"/>
      <c r="M895" s="109"/>
      <c r="N895" s="109"/>
      <c r="O895" s="109"/>
      <c r="P895" s="109"/>
    </row>
    <row r="896" spans="1:16">
      <c r="A896" s="109"/>
      <c r="B896" s="109"/>
      <c r="C896" s="109"/>
      <c r="D896" s="109"/>
      <c r="E896" s="109"/>
      <c r="F896" s="110"/>
      <c r="G896" s="109"/>
      <c r="H896" s="109"/>
      <c r="I896" s="109"/>
      <c r="J896" s="109"/>
      <c r="K896" s="109"/>
      <c r="L896" s="109"/>
      <c r="M896" s="109"/>
      <c r="N896" s="109"/>
      <c r="O896" s="109"/>
      <c r="P896" s="109"/>
    </row>
    <row r="897" spans="1:16">
      <c r="A897" s="109"/>
      <c r="B897" s="109"/>
      <c r="C897" s="109"/>
      <c r="D897" s="109"/>
      <c r="E897" s="109"/>
      <c r="F897" s="110"/>
      <c r="G897" s="109"/>
      <c r="H897" s="109"/>
      <c r="I897" s="109"/>
      <c r="J897" s="109"/>
      <c r="K897" s="109"/>
      <c r="L897" s="109"/>
      <c r="M897" s="109"/>
      <c r="N897" s="109"/>
      <c r="O897" s="109"/>
      <c r="P897" s="109"/>
    </row>
    <row r="898" spans="1:16">
      <c r="A898" s="109"/>
      <c r="B898" s="109"/>
      <c r="C898" s="109"/>
      <c r="D898" s="109"/>
      <c r="E898" s="109"/>
      <c r="F898" s="110"/>
      <c r="G898" s="109"/>
      <c r="H898" s="109"/>
      <c r="I898" s="109"/>
      <c r="J898" s="109"/>
      <c r="K898" s="109"/>
      <c r="L898" s="109"/>
      <c r="M898" s="109"/>
      <c r="N898" s="109"/>
      <c r="O898" s="109"/>
      <c r="P898" s="109"/>
    </row>
    <row r="899" spans="1:16">
      <c r="A899" s="109"/>
      <c r="B899" s="109"/>
      <c r="C899" s="109"/>
      <c r="D899" s="109"/>
      <c r="E899" s="109"/>
      <c r="F899" s="110"/>
      <c r="G899" s="109"/>
      <c r="H899" s="109"/>
      <c r="I899" s="109"/>
      <c r="J899" s="109"/>
      <c r="K899" s="109"/>
      <c r="L899" s="109"/>
      <c r="M899" s="109"/>
      <c r="N899" s="109"/>
      <c r="O899" s="109"/>
      <c r="P899" s="109"/>
    </row>
    <row r="900" spans="1:16">
      <c r="A900" s="109"/>
      <c r="B900" s="109"/>
      <c r="C900" s="109"/>
      <c r="D900" s="109"/>
      <c r="E900" s="109"/>
      <c r="F900" s="110"/>
      <c r="G900" s="109"/>
      <c r="H900" s="109"/>
      <c r="I900" s="109"/>
      <c r="J900" s="109"/>
      <c r="K900" s="109"/>
      <c r="L900" s="109"/>
      <c r="M900" s="109"/>
      <c r="N900" s="109"/>
      <c r="O900" s="109"/>
      <c r="P900" s="109"/>
    </row>
    <row r="901" spans="1:16">
      <c r="A901" s="109"/>
      <c r="B901" s="109"/>
      <c r="C901" s="109"/>
      <c r="D901" s="109"/>
      <c r="E901" s="109"/>
      <c r="F901" s="110"/>
      <c r="G901" s="109"/>
      <c r="H901" s="109"/>
      <c r="I901" s="109"/>
      <c r="J901" s="109"/>
      <c r="K901" s="109"/>
      <c r="L901" s="109"/>
      <c r="M901" s="109"/>
      <c r="N901" s="109"/>
      <c r="O901" s="109"/>
      <c r="P901" s="109"/>
    </row>
    <row r="902" spans="1:16">
      <c r="A902" s="109"/>
      <c r="B902" s="109"/>
      <c r="C902" s="109"/>
      <c r="D902" s="109"/>
      <c r="E902" s="109"/>
      <c r="F902" s="110"/>
      <c r="G902" s="109"/>
      <c r="H902" s="109"/>
      <c r="I902" s="109"/>
      <c r="J902" s="109"/>
      <c r="K902" s="109"/>
      <c r="L902" s="109"/>
      <c r="M902" s="109"/>
      <c r="N902" s="109"/>
      <c r="O902" s="109"/>
      <c r="P902" s="109"/>
    </row>
    <row r="903" spans="1:16">
      <c r="A903" s="109"/>
      <c r="B903" s="109"/>
      <c r="C903" s="109"/>
      <c r="D903" s="109"/>
      <c r="E903" s="109"/>
      <c r="F903" s="110"/>
      <c r="G903" s="109"/>
      <c r="H903" s="109"/>
      <c r="I903" s="109"/>
      <c r="J903" s="109"/>
      <c r="K903" s="109"/>
      <c r="L903" s="109"/>
      <c r="M903" s="109"/>
      <c r="N903" s="109"/>
      <c r="O903" s="109"/>
      <c r="P903" s="109"/>
    </row>
    <row r="904" spans="1:16">
      <c r="A904" s="109"/>
      <c r="B904" s="109"/>
      <c r="C904" s="109"/>
      <c r="D904" s="109"/>
      <c r="E904" s="109"/>
      <c r="F904" s="110"/>
      <c r="G904" s="109"/>
      <c r="H904" s="109"/>
      <c r="I904" s="109"/>
      <c r="J904" s="109"/>
      <c r="K904" s="109"/>
      <c r="L904" s="109"/>
      <c r="M904" s="109"/>
      <c r="N904" s="109"/>
      <c r="O904" s="109"/>
      <c r="P904" s="109"/>
    </row>
    <row r="905" spans="1:16">
      <c r="A905" s="109"/>
      <c r="B905" s="109"/>
      <c r="C905" s="109"/>
      <c r="D905" s="109"/>
      <c r="E905" s="109"/>
      <c r="F905" s="110"/>
      <c r="G905" s="109"/>
      <c r="H905" s="109"/>
      <c r="I905" s="109"/>
      <c r="J905" s="109"/>
      <c r="K905" s="109"/>
      <c r="L905" s="109"/>
      <c r="M905" s="109"/>
      <c r="N905" s="109"/>
      <c r="O905" s="109"/>
      <c r="P905" s="109"/>
    </row>
    <row r="906" spans="1:16">
      <c r="A906" s="109"/>
      <c r="B906" s="109"/>
      <c r="C906" s="109"/>
      <c r="D906" s="109"/>
      <c r="E906" s="109"/>
      <c r="F906" s="110"/>
      <c r="G906" s="109"/>
      <c r="H906" s="109"/>
      <c r="I906" s="109"/>
      <c r="J906" s="109"/>
      <c r="K906" s="109"/>
      <c r="L906" s="109"/>
      <c r="M906" s="109"/>
      <c r="N906" s="109"/>
      <c r="O906" s="109"/>
      <c r="P906" s="109"/>
    </row>
    <row r="907" spans="1:16">
      <c r="A907" s="109"/>
      <c r="B907" s="109"/>
      <c r="C907" s="109"/>
      <c r="D907" s="109"/>
      <c r="E907" s="109"/>
      <c r="F907" s="110"/>
      <c r="G907" s="109"/>
      <c r="H907" s="109"/>
      <c r="I907" s="109"/>
      <c r="J907" s="109"/>
      <c r="K907" s="109"/>
      <c r="L907" s="109"/>
      <c r="M907" s="109"/>
      <c r="N907" s="109"/>
      <c r="O907" s="109"/>
      <c r="P907" s="109"/>
    </row>
    <row r="908" spans="1:16">
      <c r="A908" s="109"/>
      <c r="B908" s="109"/>
      <c r="C908" s="109"/>
      <c r="D908" s="109"/>
      <c r="E908" s="109"/>
      <c r="F908" s="110"/>
      <c r="G908" s="109"/>
      <c r="H908" s="109"/>
      <c r="I908" s="109"/>
      <c r="J908" s="109"/>
      <c r="K908" s="109"/>
      <c r="L908" s="109"/>
      <c r="M908" s="109"/>
      <c r="N908" s="109"/>
      <c r="O908" s="109"/>
      <c r="P908" s="109"/>
    </row>
    <row r="909" spans="1:16">
      <c r="A909" s="109"/>
      <c r="B909" s="109"/>
      <c r="C909" s="109"/>
      <c r="D909" s="109"/>
      <c r="E909" s="109"/>
      <c r="F909" s="110"/>
      <c r="G909" s="109"/>
      <c r="H909" s="109"/>
      <c r="I909" s="109"/>
      <c r="J909" s="109"/>
      <c r="K909" s="109"/>
      <c r="L909" s="109"/>
      <c r="M909" s="109"/>
      <c r="N909" s="109"/>
      <c r="O909" s="109"/>
      <c r="P909" s="109"/>
    </row>
    <row r="910" spans="1:16">
      <c r="A910" s="109"/>
      <c r="B910" s="109"/>
      <c r="C910" s="109"/>
      <c r="D910" s="109"/>
      <c r="E910" s="109"/>
      <c r="F910" s="110"/>
      <c r="G910" s="109"/>
      <c r="H910" s="109"/>
      <c r="I910" s="109"/>
      <c r="J910" s="109"/>
      <c r="K910" s="109"/>
      <c r="L910" s="109"/>
      <c r="M910" s="109"/>
      <c r="N910" s="109"/>
      <c r="O910" s="109"/>
      <c r="P910" s="109"/>
    </row>
    <row r="911" spans="1:16">
      <c r="A911" s="109"/>
      <c r="B911" s="109"/>
      <c r="C911" s="109"/>
      <c r="D911" s="109"/>
      <c r="E911" s="109"/>
      <c r="F911" s="110"/>
      <c r="G911" s="109"/>
      <c r="H911" s="109"/>
      <c r="I911" s="109"/>
      <c r="J911" s="109"/>
      <c r="K911" s="109"/>
      <c r="L911" s="109"/>
      <c r="M911" s="109"/>
      <c r="N911" s="109"/>
      <c r="O911" s="109"/>
      <c r="P911" s="109"/>
    </row>
    <row r="912" spans="1:16">
      <c r="A912" s="109"/>
      <c r="B912" s="109"/>
      <c r="C912" s="109"/>
      <c r="D912" s="109"/>
      <c r="E912" s="109"/>
      <c r="F912" s="110"/>
      <c r="G912" s="109"/>
      <c r="H912" s="109"/>
      <c r="I912" s="109"/>
      <c r="J912" s="109"/>
      <c r="K912" s="109"/>
      <c r="L912" s="109"/>
      <c r="M912" s="109"/>
      <c r="N912" s="109"/>
      <c r="O912" s="109"/>
      <c r="P912" s="109"/>
    </row>
    <row r="913" spans="1:16">
      <c r="A913" s="109"/>
      <c r="B913" s="109"/>
      <c r="C913" s="109"/>
      <c r="D913" s="109"/>
      <c r="E913" s="109"/>
      <c r="F913" s="110"/>
      <c r="G913" s="109"/>
      <c r="H913" s="109"/>
      <c r="I913" s="109"/>
      <c r="J913" s="109"/>
      <c r="K913" s="109"/>
      <c r="L913" s="109"/>
      <c r="M913" s="109"/>
      <c r="N913" s="109"/>
      <c r="O913" s="109"/>
      <c r="P913" s="109"/>
    </row>
    <row r="914" spans="1:16">
      <c r="A914" s="109"/>
      <c r="B914" s="109"/>
      <c r="C914" s="109"/>
      <c r="D914" s="109"/>
      <c r="E914" s="109"/>
      <c r="F914" s="110"/>
      <c r="G914" s="109"/>
      <c r="H914" s="109"/>
      <c r="I914" s="109"/>
      <c r="J914" s="109"/>
      <c r="K914" s="109"/>
      <c r="L914" s="109"/>
      <c r="M914" s="109"/>
      <c r="N914" s="109"/>
      <c r="O914" s="109"/>
      <c r="P914" s="109"/>
    </row>
    <row r="915" spans="1:16">
      <c r="A915" s="109"/>
      <c r="B915" s="109"/>
      <c r="C915" s="109"/>
      <c r="D915" s="109"/>
      <c r="E915" s="109"/>
      <c r="F915" s="110"/>
      <c r="G915" s="109"/>
      <c r="H915" s="109"/>
      <c r="I915" s="109"/>
      <c r="J915" s="109"/>
      <c r="K915" s="109"/>
      <c r="L915" s="109"/>
      <c r="M915" s="109"/>
      <c r="N915" s="109"/>
      <c r="O915" s="109"/>
      <c r="P915" s="109"/>
    </row>
    <row r="916" spans="1:16">
      <c r="A916" s="109"/>
      <c r="B916" s="109"/>
      <c r="C916" s="109"/>
      <c r="D916" s="109"/>
      <c r="E916" s="109"/>
      <c r="F916" s="110"/>
      <c r="G916" s="109"/>
      <c r="H916" s="109"/>
      <c r="I916" s="109"/>
      <c r="J916" s="109"/>
      <c r="K916" s="109"/>
      <c r="L916" s="109"/>
      <c r="M916" s="109"/>
      <c r="N916" s="109"/>
      <c r="O916" s="109"/>
      <c r="P916" s="109"/>
    </row>
    <row r="917" spans="1:16">
      <c r="A917" s="109"/>
      <c r="B917" s="109"/>
      <c r="C917" s="109"/>
      <c r="D917" s="109"/>
      <c r="E917" s="109"/>
      <c r="F917" s="110"/>
      <c r="G917" s="109"/>
      <c r="H917" s="109"/>
      <c r="I917" s="109"/>
      <c r="J917" s="109"/>
      <c r="K917" s="109"/>
      <c r="L917" s="109"/>
      <c r="M917" s="109"/>
      <c r="N917" s="109"/>
      <c r="O917" s="109"/>
      <c r="P917" s="109"/>
    </row>
    <row r="918" spans="1:16">
      <c r="A918" s="109"/>
      <c r="B918" s="109"/>
      <c r="C918" s="109"/>
      <c r="D918" s="109"/>
      <c r="E918" s="109"/>
      <c r="F918" s="110"/>
      <c r="G918" s="109"/>
      <c r="H918" s="109"/>
      <c r="I918" s="109"/>
      <c r="J918" s="109"/>
      <c r="K918" s="109"/>
      <c r="L918" s="109"/>
      <c r="M918" s="109"/>
      <c r="N918" s="109"/>
      <c r="O918" s="109"/>
      <c r="P918" s="109"/>
    </row>
    <row r="919" spans="1:16">
      <c r="A919" s="109"/>
      <c r="B919" s="109"/>
      <c r="C919" s="109"/>
      <c r="D919" s="109"/>
      <c r="E919" s="109"/>
      <c r="F919" s="110"/>
      <c r="G919" s="109"/>
      <c r="H919" s="109"/>
      <c r="I919" s="109"/>
      <c r="J919" s="109"/>
      <c r="K919" s="109"/>
      <c r="L919" s="109"/>
      <c r="M919" s="109"/>
      <c r="N919" s="109"/>
      <c r="O919" s="109"/>
      <c r="P919" s="109"/>
    </row>
    <row r="920" spans="1:16">
      <c r="A920" s="109"/>
      <c r="B920" s="109"/>
      <c r="C920" s="109"/>
      <c r="D920" s="109"/>
      <c r="E920" s="109"/>
      <c r="F920" s="110"/>
      <c r="G920" s="109"/>
      <c r="H920" s="109"/>
      <c r="I920" s="109"/>
      <c r="J920" s="109"/>
      <c r="K920" s="109"/>
      <c r="L920" s="109"/>
      <c r="M920" s="109"/>
      <c r="N920" s="109"/>
      <c r="O920" s="109"/>
      <c r="P920" s="109"/>
    </row>
    <row r="921" spans="1:16">
      <c r="A921" s="109"/>
      <c r="B921" s="109"/>
      <c r="C921" s="109"/>
      <c r="D921" s="109"/>
      <c r="E921" s="109"/>
      <c r="F921" s="110"/>
      <c r="G921" s="109"/>
      <c r="H921" s="109"/>
      <c r="I921" s="109"/>
      <c r="J921" s="109"/>
      <c r="K921" s="109"/>
      <c r="L921" s="109"/>
      <c r="M921" s="109"/>
      <c r="N921" s="109"/>
      <c r="O921" s="109"/>
      <c r="P921" s="109"/>
    </row>
    <row r="922" spans="1:16">
      <c r="A922" s="109"/>
      <c r="B922" s="109"/>
      <c r="C922" s="109"/>
      <c r="D922" s="109"/>
      <c r="E922" s="109"/>
      <c r="F922" s="110"/>
      <c r="G922" s="109"/>
      <c r="H922" s="109"/>
      <c r="I922" s="109"/>
      <c r="J922" s="109"/>
      <c r="K922" s="109"/>
      <c r="L922" s="109"/>
      <c r="M922" s="109"/>
      <c r="N922" s="109"/>
      <c r="O922" s="109"/>
      <c r="P922" s="109"/>
    </row>
    <row r="923" spans="1:16">
      <c r="A923" s="109"/>
      <c r="B923" s="109"/>
      <c r="C923" s="109"/>
      <c r="D923" s="109"/>
      <c r="E923" s="109"/>
      <c r="F923" s="110"/>
      <c r="G923" s="109"/>
      <c r="H923" s="109"/>
      <c r="I923" s="109"/>
      <c r="J923" s="109"/>
      <c r="K923" s="109"/>
      <c r="L923" s="109"/>
      <c r="M923" s="109"/>
      <c r="N923" s="109"/>
      <c r="O923" s="109"/>
      <c r="P923" s="109"/>
    </row>
    <row r="924" spans="1:16">
      <c r="A924" s="109"/>
      <c r="B924" s="109"/>
      <c r="C924" s="109"/>
      <c r="D924" s="109"/>
      <c r="E924" s="109"/>
      <c r="F924" s="110"/>
      <c r="G924" s="109"/>
      <c r="H924" s="109"/>
      <c r="I924" s="109"/>
      <c r="J924" s="109"/>
      <c r="K924" s="109"/>
      <c r="L924" s="109"/>
      <c r="M924" s="109"/>
      <c r="N924" s="109"/>
      <c r="O924" s="109"/>
      <c r="P924" s="109"/>
    </row>
    <row r="925" spans="1:16">
      <c r="A925" s="109"/>
      <c r="B925" s="109"/>
      <c r="C925" s="109"/>
      <c r="D925" s="109"/>
      <c r="E925" s="109"/>
      <c r="F925" s="110"/>
      <c r="G925" s="109"/>
      <c r="H925" s="109"/>
      <c r="I925" s="109"/>
      <c r="J925" s="109"/>
      <c r="K925" s="109"/>
      <c r="L925" s="109"/>
      <c r="M925" s="109"/>
      <c r="N925" s="109"/>
      <c r="O925" s="109"/>
      <c r="P925" s="109"/>
    </row>
    <row r="926" spans="1:16">
      <c r="A926" s="109"/>
      <c r="B926" s="109"/>
      <c r="C926" s="109"/>
      <c r="D926" s="109"/>
      <c r="E926" s="109"/>
      <c r="F926" s="110"/>
      <c r="G926" s="109"/>
      <c r="H926" s="109"/>
      <c r="I926" s="109"/>
      <c r="J926" s="109"/>
      <c r="K926" s="109"/>
      <c r="L926" s="109"/>
      <c r="M926" s="109"/>
      <c r="N926" s="109"/>
      <c r="O926" s="109"/>
      <c r="P926" s="109"/>
    </row>
    <row r="927" spans="1:16">
      <c r="A927" s="109"/>
      <c r="B927" s="109"/>
      <c r="C927" s="109"/>
      <c r="D927" s="109"/>
      <c r="E927" s="109"/>
      <c r="F927" s="110"/>
      <c r="G927" s="109"/>
      <c r="H927" s="109"/>
      <c r="I927" s="109"/>
      <c r="J927" s="109"/>
      <c r="K927" s="109"/>
      <c r="L927" s="109"/>
      <c r="M927" s="109"/>
      <c r="N927" s="109"/>
      <c r="O927" s="109"/>
      <c r="P927" s="109"/>
    </row>
    <row r="928" spans="1:16">
      <c r="A928" s="109"/>
      <c r="B928" s="109"/>
      <c r="C928" s="109"/>
      <c r="D928" s="109"/>
      <c r="E928" s="109"/>
      <c r="F928" s="110"/>
      <c r="G928" s="109"/>
      <c r="H928" s="109"/>
      <c r="I928" s="109"/>
      <c r="J928" s="109"/>
      <c r="K928" s="109"/>
      <c r="L928" s="109"/>
      <c r="M928" s="109"/>
      <c r="N928" s="109"/>
      <c r="O928" s="109"/>
      <c r="P928" s="109"/>
    </row>
    <row r="929" spans="1:16">
      <c r="A929" s="109"/>
      <c r="B929" s="109"/>
      <c r="C929" s="109"/>
      <c r="D929" s="109"/>
      <c r="E929" s="109"/>
      <c r="F929" s="110"/>
      <c r="G929" s="109"/>
      <c r="H929" s="109"/>
      <c r="I929" s="109"/>
      <c r="J929" s="109"/>
      <c r="K929" s="109"/>
      <c r="L929" s="109"/>
      <c r="M929" s="109"/>
      <c r="N929" s="109"/>
      <c r="O929" s="109"/>
      <c r="P929" s="109"/>
    </row>
    <row r="930" spans="1:16">
      <c r="A930" s="109"/>
      <c r="B930" s="109"/>
      <c r="C930" s="109"/>
      <c r="D930" s="109"/>
      <c r="E930" s="109"/>
      <c r="F930" s="110"/>
      <c r="G930" s="109"/>
      <c r="H930" s="109"/>
      <c r="I930" s="109"/>
      <c r="J930" s="109"/>
      <c r="K930" s="109"/>
      <c r="L930" s="109"/>
      <c r="M930" s="109"/>
      <c r="N930" s="109"/>
      <c r="O930" s="109"/>
      <c r="P930" s="109"/>
    </row>
    <row r="931" spans="1:16">
      <c r="A931" s="109"/>
      <c r="B931" s="109"/>
      <c r="C931" s="109"/>
      <c r="D931" s="109"/>
      <c r="E931" s="109"/>
      <c r="F931" s="110"/>
      <c r="G931" s="109"/>
      <c r="H931" s="109"/>
      <c r="I931" s="109"/>
      <c r="J931" s="109"/>
      <c r="K931" s="109"/>
      <c r="L931" s="109"/>
      <c r="M931" s="109"/>
      <c r="N931" s="109"/>
      <c r="O931" s="109"/>
      <c r="P931" s="109"/>
    </row>
    <row r="932" spans="1:16">
      <c r="A932" s="109"/>
      <c r="B932" s="109"/>
      <c r="C932" s="109"/>
      <c r="D932" s="109"/>
      <c r="E932" s="109"/>
      <c r="F932" s="110"/>
      <c r="G932" s="109"/>
      <c r="H932" s="109"/>
      <c r="I932" s="109"/>
      <c r="J932" s="109"/>
      <c r="K932" s="109"/>
      <c r="L932" s="109"/>
      <c r="M932" s="109"/>
      <c r="N932" s="109"/>
      <c r="O932" s="109"/>
      <c r="P932" s="109"/>
    </row>
    <row r="933" spans="1:16">
      <c r="A933" s="109"/>
      <c r="B933" s="109"/>
      <c r="C933" s="109"/>
      <c r="D933" s="109"/>
      <c r="E933" s="109"/>
      <c r="F933" s="110"/>
      <c r="G933" s="109"/>
      <c r="H933" s="109"/>
      <c r="I933" s="109"/>
      <c r="J933" s="109"/>
      <c r="K933" s="109"/>
      <c r="L933" s="109"/>
      <c r="M933" s="109"/>
      <c r="N933" s="109"/>
      <c r="O933" s="109"/>
      <c r="P933" s="109"/>
    </row>
    <row r="934" spans="1:16">
      <c r="A934" s="109"/>
      <c r="B934" s="109"/>
      <c r="C934" s="109"/>
      <c r="D934" s="109"/>
      <c r="E934" s="109"/>
      <c r="F934" s="110"/>
      <c r="G934" s="109"/>
      <c r="H934" s="109"/>
      <c r="I934" s="109"/>
      <c r="J934" s="109"/>
      <c r="K934" s="109"/>
      <c r="L934" s="109"/>
      <c r="M934" s="109"/>
      <c r="N934" s="109"/>
      <c r="O934" s="109"/>
      <c r="P934" s="109"/>
    </row>
    <row r="935" spans="1:16">
      <c r="A935" s="109"/>
      <c r="B935" s="109"/>
      <c r="C935" s="109"/>
      <c r="D935" s="109"/>
      <c r="E935" s="109"/>
      <c r="F935" s="110"/>
      <c r="G935" s="109"/>
      <c r="H935" s="109"/>
      <c r="I935" s="109"/>
      <c r="J935" s="109"/>
      <c r="K935" s="109"/>
      <c r="L935" s="109"/>
      <c r="M935" s="109"/>
      <c r="N935" s="109"/>
      <c r="O935" s="109"/>
      <c r="P935" s="109"/>
    </row>
    <row r="936" spans="1:16">
      <c r="A936" s="109"/>
      <c r="B936" s="109"/>
      <c r="C936" s="109"/>
      <c r="D936" s="109"/>
      <c r="E936" s="109"/>
      <c r="F936" s="110"/>
      <c r="G936" s="109"/>
      <c r="H936" s="109"/>
      <c r="I936" s="109"/>
      <c r="J936" s="109"/>
      <c r="K936" s="109"/>
      <c r="L936" s="109"/>
      <c r="M936" s="109"/>
      <c r="N936" s="109"/>
      <c r="O936" s="109"/>
      <c r="P936" s="109"/>
    </row>
    <row r="937" spans="1:16">
      <c r="A937" s="109"/>
      <c r="B937" s="109"/>
      <c r="C937" s="109"/>
      <c r="D937" s="109"/>
      <c r="E937" s="109"/>
      <c r="F937" s="110"/>
      <c r="G937" s="109"/>
      <c r="H937" s="109"/>
      <c r="I937" s="109"/>
      <c r="J937" s="109"/>
      <c r="K937" s="109"/>
      <c r="L937" s="109"/>
      <c r="M937" s="109"/>
      <c r="N937" s="109"/>
      <c r="O937" s="109"/>
      <c r="P937" s="109"/>
    </row>
    <row r="938" spans="1:16">
      <c r="A938" s="109"/>
      <c r="B938" s="109"/>
      <c r="C938" s="109"/>
      <c r="D938" s="109"/>
      <c r="E938" s="109"/>
      <c r="F938" s="110"/>
      <c r="G938" s="109"/>
      <c r="H938" s="109"/>
      <c r="I938" s="109"/>
      <c r="J938" s="109"/>
      <c r="K938" s="109"/>
      <c r="L938" s="109"/>
      <c r="M938" s="109"/>
      <c r="N938" s="109"/>
      <c r="O938" s="109"/>
      <c r="P938" s="109"/>
    </row>
    <row r="939" spans="1:16">
      <c r="A939" s="109"/>
      <c r="B939" s="109"/>
      <c r="C939" s="109"/>
      <c r="D939" s="109"/>
      <c r="E939" s="109"/>
      <c r="F939" s="110"/>
      <c r="G939" s="109"/>
      <c r="H939" s="109"/>
      <c r="I939" s="109"/>
      <c r="J939" s="109"/>
      <c r="K939" s="109"/>
      <c r="L939" s="109"/>
      <c r="M939" s="109"/>
      <c r="N939" s="109"/>
      <c r="O939" s="109"/>
      <c r="P939" s="109"/>
    </row>
    <row r="940" spans="1:16">
      <c r="A940" s="109"/>
      <c r="B940" s="109"/>
      <c r="C940" s="109"/>
      <c r="D940" s="109"/>
      <c r="E940" s="109"/>
      <c r="F940" s="110"/>
      <c r="G940" s="109"/>
      <c r="H940" s="109"/>
      <c r="I940" s="109"/>
      <c r="J940" s="109"/>
      <c r="K940" s="109"/>
      <c r="L940" s="109"/>
      <c r="M940" s="109"/>
      <c r="N940" s="109"/>
      <c r="O940" s="109"/>
      <c r="P940" s="109"/>
    </row>
    <row r="941" spans="1:16">
      <c r="A941" s="109"/>
      <c r="B941" s="109"/>
      <c r="C941" s="109"/>
      <c r="D941" s="109"/>
      <c r="E941" s="109"/>
      <c r="F941" s="110"/>
      <c r="G941" s="109"/>
      <c r="H941" s="109"/>
      <c r="I941" s="109"/>
      <c r="J941" s="109"/>
      <c r="K941" s="109"/>
      <c r="L941" s="109"/>
      <c r="M941" s="109"/>
      <c r="N941" s="109"/>
      <c r="O941" s="109"/>
      <c r="P941" s="109"/>
    </row>
    <row r="942" spans="1:16">
      <c r="A942" s="109"/>
      <c r="B942" s="109"/>
      <c r="C942" s="109"/>
      <c r="D942" s="109"/>
      <c r="E942" s="109"/>
      <c r="F942" s="110"/>
      <c r="G942" s="109"/>
      <c r="H942" s="109"/>
      <c r="I942" s="109"/>
      <c r="J942" s="109"/>
      <c r="K942" s="109"/>
      <c r="L942" s="109"/>
      <c r="M942" s="109"/>
      <c r="N942" s="109"/>
      <c r="O942" s="109"/>
      <c r="P942" s="109"/>
    </row>
    <row r="943" spans="1:16">
      <c r="A943" s="109"/>
      <c r="B943" s="109"/>
      <c r="C943" s="109"/>
      <c r="D943" s="109"/>
      <c r="E943" s="109"/>
      <c r="F943" s="110"/>
      <c r="G943" s="109"/>
      <c r="H943" s="109"/>
      <c r="I943" s="109"/>
      <c r="J943" s="109"/>
      <c r="K943" s="109"/>
      <c r="L943" s="109"/>
      <c r="M943" s="109"/>
      <c r="N943" s="109"/>
      <c r="O943" s="109"/>
      <c r="P943" s="109"/>
    </row>
    <row r="944" spans="1:16">
      <c r="A944" s="109"/>
      <c r="B944" s="109"/>
      <c r="C944" s="109"/>
      <c r="D944" s="109"/>
      <c r="E944" s="109"/>
      <c r="F944" s="110"/>
      <c r="G944" s="109"/>
      <c r="H944" s="109"/>
      <c r="I944" s="109"/>
      <c r="J944" s="109"/>
      <c r="K944" s="109"/>
      <c r="L944" s="109"/>
      <c r="M944" s="109"/>
      <c r="N944" s="109"/>
      <c r="O944" s="109"/>
      <c r="P944" s="109"/>
    </row>
    <row r="945" spans="1:16">
      <c r="A945" s="109"/>
      <c r="B945" s="109"/>
      <c r="C945" s="109"/>
      <c r="D945" s="109"/>
      <c r="E945" s="109"/>
      <c r="F945" s="110"/>
      <c r="G945" s="109"/>
      <c r="H945" s="109"/>
      <c r="I945" s="109"/>
      <c r="J945" s="109"/>
      <c r="K945" s="109"/>
      <c r="L945" s="109"/>
      <c r="M945" s="109"/>
      <c r="N945" s="109"/>
      <c r="O945" s="109"/>
      <c r="P945" s="109"/>
    </row>
    <row r="946" spans="1:16">
      <c r="A946" s="109"/>
      <c r="B946" s="109"/>
      <c r="C946" s="109"/>
      <c r="D946" s="109"/>
      <c r="E946" s="109"/>
      <c r="F946" s="110"/>
      <c r="G946" s="109"/>
      <c r="H946" s="109"/>
      <c r="I946" s="109"/>
      <c r="J946" s="109"/>
      <c r="K946" s="109"/>
      <c r="L946" s="109"/>
      <c r="M946" s="109"/>
      <c r="N946" s="109"/>
      <c r="O946" s="109"/>
      <c r="P946" s="109"/>
    </row>
    <row r="947" spans="1:16">
      <c r="A947" s="109"/>
      <c r="B947" s="109"/>
      <c r="C947" s="109"/>
      <c r="D947" s="109"/>
      <c r="E947" s="109"/>
      <c r="F947" s="110"/>
      <c r="G947" s="109"/>
      <c r="H947" s="109"/>
      <c r="I947" s="109"/>
      <c r="J947" s="109"/>
      <c r="K947" s="109"/>
      <c r="L947" s="109"/>
      <c r="M947" s="109"/>
      <c r="N947" s="109"/>
      <c r="O947" s="109"/>
      <c r="P947" s="109"/>
    </row>
    <row r="948" spans="1:16">
      <c r="A948" s="109"/>
      <c r="B948" s="109"/>
      <c r="C948" s="109"/>
      <c r="D948" s="109"/>
      <c r="E948" s="109"/>
      <c r="F948" s="110"/>
      <c r="G948" s="109"/>
      <c r="H948" s="109"/>
      <c r="I948" s="109"/>
      <c r="J948" s="109"/>
      <c r="K948" s="109"/>
      <c r="L948" s="109"/>
      <c r="M948" s="109"/>
      <c r="N948" s="109"/>
      <c r="O948" s="109"/>
      <c r="P948" s="109"/>
    </row>
    <row r="949" spans="1:16">
      <c r="A949" s="109"/>
      <c r="B949" s="109"/>
      <c r="C949" s="109"/>
      <c r="D949" s="109"/>
      <c r="E949" s="109"/>
      <c r="F949" s="110"/>
      <c r="G949" s="109"/>
      <c r="H949" s="109"/>
      <c r="I949" s="109"/>
      <c r="J949" s="109"/>
      <c r="K949" s="109"/>
      <c r="L949" s="109"/>
      <c r="M949" s="109"/>
      <c r="N949" s="109"/>
      <c r="O949" s="109"/>
      <c r="P949" s="109"/>
    </row>
    <row r="950" spans="1:16">
      <c r="A950" s="109"/>
      <c r="B950" s="109"/>
      <c r="C950" s="109"/>
      <c r="D950" s="109"/>
      <c r="E950" s="109"/>
      <c r="F950" s="110"/>
      <c r="G950" s="109"/>
      <c r="H950" s="109"/>
      <c r="I950" s="109"/>
      <c r="J950" s="109"/>
      <c r="K950" s="109"/>
      <c r="L950" s="109"/>
      <c r="M950" s="109"/>
      <c r="N950" s="109"/>
      <c r="O950" s="109"/>
      <c r="P950" s="109"/>
    </row>
    <row r="951" spans="1:16">
      <c r="A951" s="109"/>
      <c r="B951" s="109"/>
      <c r="C951" s="109"/>
      <c r="D951" s="109"/>
      <c r="E951" s="109"/>
      <c r="F951" s="110"/>
      <c r="G951" s="109"/>
      <c r="H951" s="109"/>
      <c r="I951" s="109"/>
      <c r="J951" s="109"/>
      <c r="K951" s="109"/>
      <c r="L951" s="109"/>
      <c r="M951" s="109"/>
      <c r="N951" s="109"/>
      <c r="O951" s="109"/>
      <c r="P951" s="109"/>
    </row>
    <row r="952" spans="1:16">
      <c r="A952" s="109"/>
      <c r="B952" s="109"/>
      <c r="C952" s="109"/>
      <c r="D952" s="109"/>
      <c r="E952" s="109"/>
      <c r="F952" s="110"/>
      <c r="G952" s="109"/>
      <c r="H952" s="109"/>
      <c r="I952" s="109"/>
      <c r="J952" s="109"/>
      <c r="K952" s="109"/>
      <c r="L952" s="109"/>
      <c r="M952" s="109"/>
      <c r="N952" s="109"/>
      <c r="O952" s="109"/>
      <c r="P952" s="109"/>
    </row>
    <row r="953" spans="1:16">
      <c r="A953" s="109"/>
      <c r="B953" s="109"/>
      <c r="C953" s="109"/>
      <c r="D953" s="109"/>
      <c r="E953" s="109"/>
      <c r="F953" s="110"/>
      <c r="G953" s="109"/>
      <c r="H953" s="109"/>
      <c r="I953" s="109"/>
      <c r="J953" s="109"/>
      <c r="K953" s="109"/>
      <c r="L953" s="109"/>
      <c r="M953" s="109"/>
      <c r="N953" s="109"/>
      <c r="O953" s="109"/>
      <c r="P953" s="109"/>
    </row>
    <row r="954" spans="1:16">
      <c r="A954" s="109"/>
      <c r="B954" s="109"/>
      <c r="C954" s="109"/>
      <c r="D954" s="109"/>
      <c r="E954" s="109"/>
      <c r="F954" s="110"/>
      <c r="G954" s="109"/>
      <c r="H954" s="109"/>
      <c r="I954" s="109"/>
      <c r="J954" s="109"/>
      <c r="K954" s="109"/>
      <c r="L954" s="109"/>
      <c r="M954" s="109"/>
      <c r="N954" s="109"/>
      <c r="O954" s="109"/>
      <c r="P954" s="109"/>
    </row>
    <row r="955" spans="1:16">
      <c r="A955" s="109"/>
      <c r="B955" s="109"/>
      <c r="C955" s="109"/>
      <c r="D955" s="109"/>
      <c r="E955" s="109"/>
      <c r="F955" s="110"/>
      <c r="G955" s="109"/>
      <c r="H955" s="109"/>
      <c r="I955" s="109"/>
      <c r="J955" s="109"/>
      <c r="K955" s="109"/>
      <c r="L955" s="109"/>
      <c r="M955" s="109"/>
      <c r="N955" s="109"/>
      <c r="O955" s="109"/>
      <c r="P955" s="109"/>
    </row>
    <row r="956" spans="1:16">
      <c r="A956" s="109"/>
      <c r="B956" s="109"/>
      <c r="C956" s="109"/>
      <c r="D956" s="109"/>
      <c r="E956" s="109"/>
      <c r="F956" s="110"/>
      <c r="G956" s="109"/>
      <c r="H956" s="109"/>
      <c r="I956" s="109"/>
      <c r="J956" s="109"/>
      <c r="K956" s="109"/>
      <c r="L956" s="109"/>
      <c r="M956" s="109"/>
      <c r="N956" s="109"/>
      <c r="O956" s="109"/>
      <c r="P956" s="109"/>
    </row>
    <row r="957" spans="1:16">
      <c r="A957" s="109"/>
      <c r="B957" s="109"/>
      <c r="C957" s="109"/>
      <c r="D957" s="109"/>
      <c r="E957" s="109"/>
      <c r="F957" s="110"/>
      <c r="G957" s="109"/>
      <c r="H957" s="109"/>
      <c r="I957" s="109"/>
      <c r="J957" s="109"/>
      <c r="K957" s="109"/>
      <c r="L957" s="109"/>
      <c r="M957" s="109"/>
      <c r="N957" s="109"/>
      <c r="O957" s="109"/>
      <c r="P957" s="109"/>
    </row>
    <row r="958" spans="1:16">
      <c r="A958" s="109"/>
      <c r="B958" s="109"/>
      <c r="C958" s="109"/>
      <c r="D958" s="109"/>
      <c r="E958" s="109"/>
      <c r="F958" s="110"/>
      <c r="G958" s="109"/>
      <c r="H958" s="109"/>
      <c r="I958" s="109"/>
      <c r="J958" s="109"/>
      <c r="K958" s="109"/>
      <c r="L958" s="109"/>
      <c r="M958" s="109"/>
      <c r="N958" s="109"/>
      <c r="O958" s="109"/>
      <c r="P958" s="109"/>
    </row>
    <row r="959" spans="1:16">
      <c r="A959" s="109"/>
      <c r="B959" s="109"/>
      <c r="C959" s="109"/>
      <c r="D959" s="109"/>
      <c r="E959" s="109"/>
      <c r="F959" s="110"/>
      <c r="G959" s="109"/>
      <c r="H959" s="109"/>
      <c r="I959" s="109"/>
      <c r="J959" s="109"/>
      <c r="K959" s="109"/>
      <c r="L959" s="109"/>
      <c r="M959" s="109"/>
      <c r="N959" s="109"/>
      <c r="O959" s="109"/>
      <c r="P959" s="109"/>
    </row>
    <row r="960" spans="1:16">
      <c r="A960" s="109"/>
      <c r="B960" s="109"/>
      <c r="C960" s="109"/>
      <c r="D960" s="109"/>
      <c r="E960" s="109"/>
      <c r="F960" s="110"/>
      <c r="G960" s="109"/>
      <c r="H960" s="109"/>
      <c r="I960" s="109"/>
      <c r="J960" s="109"/>
      <c r="K960" s="109"/>
      <c r="L960" s="109"/>
      <c r="M960" s="109"/>
      <c r="N960" s="109"/>
      <c r="O960" s="109"/>
      <c r="P960" s="109"/>
    </row>
    <row r="961" spans="1:16">
      <c r="A961" s="109"/>
      <c r="B961" s="109"/>
      <c r="C961" s="109"/>
      <c r="D961" s="109"/>
      <c r="E961" s="109"/>
      <c r="F961" s="110"/>
      <c r="G961" s="109"/>
      <c r="H961" s="109"/>
      <c r="I961" s="109"/>
      <c r="J961" s="109"/>
      <c r="K961" s="109"/>
      <c r="L961" s="109"/>
      <c r="M961" s="109"/>
      <c r="N961" s="109"/>
      <c r="O961" s="109"/>
      <c r="P961" s="109"/>
    </row>
    <row r="962" spans="1:16">
      <c r="A962" s="109"/>
      <c r="B962" s="109"/>
      <c r="C962" s="109"/>
      <c r="D962" s="109"/>
      <c r="E962" s="109"/>
      <c r="F962" s="110"/>
      <c r="G962" s="109"/>
      <c r="H962" s="109"/>
      <c r="I962" s="109"/>
      <c r="J962" s="109"/>
      <c r="K962" s="109"/>
      <c r="L962" s="109"/>
      <c r="M962" s="109"/>
      <c r="N962" s="109"/>
      <c r="O962" s="109"/>
      <c r="P962" s="109"/>
    </row>
    <row r="963" spans="1:16">
      <c r="A963" s="109"/>
      <c r="B963" s="109"/>
      <c r="C963" s="109"/>
      <c r="D963" s="109"/>
      <c r="E963" s="109"/>
      <c r="F963" s="110"/>
      <c r="G963" s="109"/>
      <c r="H963" s="109"/>
      <c r="I963" s="109"/>
      <c r="J963" s="109"/>
      <c r="K963" s="109"/>
      <c r="L963" s="109"/>
      <c r="M963" s="109"/>
      <c r="N963" s="109"/>
      <c r="O963" s="109"/>
      <c r="P963" s="109"/>
    </row>
    <row r="964" spans="1:16">
      <c r="A964" s="109"/>
      <c r="B964" s="109"/>
      <c r="C964" s="109"/>
      <c r="D964" s="109"/>
      <c r="E964" s="109"/>
      <c r="F964" s="110"/>
      <c r="G964" s="109"/>
      <c r="H964" s="109"/>
      <c r="I964" s="109"/>
      <c r="J964" s="109"/>
      <c r="K964" s="109"/>
      <c r="L964" s="109"/>
      <c r="M964" s="109"/>
      <c r="N964" s="109"/>
      <c r="O964" s="109"/>
      <c r="P964" s="109"/>
    </row>
    <row r="965" spans="1:16">
      <c r="A965" s="109"/>
      <c r="B965" s="109"/>
      <c r="C965" s="109"/>
      <c r="D965" s="109"/>
      <c r="E965" s="109"/>
      <c r="F965" s="110"/>
      <c r="G965" s="109"/>
      <c r="H965" s="109"/>
      <c r="I965" s="109"/>
      <c r="J965" s="109"/>
      <c r="K965" s="109"/>
      <c r="L965" s="109"/>
      <c r="M965" s="109"/>
      <c r="N965" s="109"/>
      <c r="O965" s="109"/>
      <c r="P965" s="109"/>
    </row>
    <row r="966" spans="1:16">
      <c r="A966" s="109"/>
      <c r="B966" s="109"/>
      <c r="C966" s="109"/>
      <c r="D966" s="109"/>
      <c r="E966" s="109"/>
      <c r="F966" s="110"/>
      <c r="G966" s="109"/>
      <c r="H966" s="109"/>
      <c r="I966" s="109"/>
      <c r="J966" s="109"/>
      <c r="K966" s="109"/>
      <c r="L966" s="109"/>
      <c r="M966" s="109"/>
      <c r="N966" s="109"/>
      <c r="O966" s="109"/>
      <c r="P966" s="109"/>
    </row>
    <row r="967" spans="1:16">
      <c r="A967" s="109"/>
      <c r="B967" s="109"/>
      <c r="C967" s="109"/>
      <c r="D967" s="109"/>
      <c r="E967" s="109"/>
      <c r="F967" s="110"/>
      <c r="G967" s="109"/>
      <c r="H967" s="109"/>
      <c r="I967" s="109"/>
      <c r="J967" s="109"/>
      <c r="K967" s="109"/>
      <c r="L967" s="109"/>
      <c r="M967" s="109"/>
      <c r="N967" s="109"/>
      <c r="O967" s="109"/>
      <c r="P967" s="109"/>
    </row>
    <row r="968" spans="1:16">
      <c r="A968" s="109"/>
      <c r="B968" s="109"/>
      <c r="C968" s="109"/>
      <c r="D968" s="109"/>
      <c r="E968" s="109"/>
      <c r="F968" s="110"/>
      <c r="G968" s="109"/>
      <c r="H968" s="109"/>
      <c r="I968" s="109"/>
      <c r="J968" s="109"/>
      <c r="K968" s="109"/>
      <c r="L968" s="109"/>
      <c r="M968" s="109"/>
      <c r="N968" s="109"/>
      <c r="O968" s="109"/>
      <c r="P968" s="109"/>
    </row>
    <row r="969" spans="1:16">
      <c r="A969" s="109"/>
      <c r="B969" s="109"/>
      <c r="C969" s="109"/>
      <c r="D969" s="109"/>
      <c r="E969" s="109"/>
      <c r="F969" s="110"/>
      <c r="G969" s="109"/>
      <c r="H969" s="109"/>
      <c r="I969" s="109"/>
      <c r="J969" s="109"/>
      <c r="K969" s="109"/>
      <c r="L969" s="109"/>
      <c r="M969" s="109"/>
      <c r="N969" s="109"/>
      <c r="O969" s="109"/>
      <c r="P969" s="109"/>
    </row>
    <row r="970" spans="1:16">
      <c r="A970" s="109"/>
      <c r="B970" s="109"/>
      <c r="C970" s="109"/>
      <c r="D970" s="109"/>
      <c r="E970" s="109"/>
      <c r="F970" s="110"/>
      <c r="G970" s="109"/>
      <c r="H970" s="109"/>
      <c r="I970" s="109"/>
      <c r="J970" s="109"/>
      <c r="K970" s="109"/>
      <c r="L970" s="109"/>
      <c r="M970" s="109"/>
      <c r="N970" s="109"/>
      <c r="O970" s="109"/>
      <c r="P970" s="109"/>
    </row>
    <row r="971" spans="1:16">
      <c r="A971" s="109"/>
      <c r="B971" s="109"/>
      <c r="C971" s="109"/>
      <c r="D971" s="109"/>
      <c r="E971" s="109"/>
      <c r="F971" s="110"/>
      <c r="G971" s="109"/>
      <c r="H971" s="109"/>
      <c r="I971" s="109"/>
      <c r="J971" s="109"/>
      <c r="K971" s="109"/>
      <c r="L971" s="109"/>
      <c r="M971" s="109"/>
      <c r="N971" s="109"/>
      <c r="O971" s="109"/>
      <c r="P971" s="109"/>
    </row>
    <row r="972" spans="1:16">
      <c r="A972" s="109"/>
      <c r="B972" s="109"/>
      <c r="C972" s="109"/>
      <c r="D972" s="109"/>
      <c r="E972" s="109"/>
      <c r="F972" s="110"/>
      <c r="G972" s="109"/>
      <c r="H972" s="109"/>
      <c r="I972" s="109"/>
      <c r="J972" s="109"/>
      <c r="K972" s="109"/>
      <c r="L972" s="109"/>
      <c r="M972" s="109"/>
      <c r="N972" s="109"/>
      <c r="O972" s="109"/>
      <c r="P972" s="109"/>
    </row>
    <row r="973" spans="1:16">
      <c r="A973" s="109"/>
      <c r="B973" s="109"/>
      <c r="C973" s="109"/>
      <c r="D973" s="109"/>
      <c r="E973" s="109"/>
      <c r="F973" s="110"/>
      <c r="G973" s="109"/>
      <c r="H973" s="109"/>
      <c r="I973" s="109"/>
      <c r="J973" s="109"/>
      <c r="K973" s="109"/>
      <c r="L973" s="109"/>
      <c r="M973" s="109"/>
      <c r="N973" s="109"/>
      <c r="O973" s="109"/>
      <c r="P973" s="109"/>
    </row>
    <row r="974" spans="1:16">
      <c r="A974" s="109"/>
      <c r="B974" s="109"/>
      <c r="C974" s="109"/>
      <c r="D974" s="109"/>
      <c r="E974" s="109"/>
      <c r="F974" s="110"/>
      <c r="G974" s="109"/>
      <c r="H974" s="109"/>
      <c r="I974" s="109"/>
      <c r="J974" s="109"/>
      <c r="K974" s="109"/>
      <c r="L974" s="109"/>
      <c r="M974" s="109"/>
      <c r="N974" s="109"/>
      <c r="O974" s="109"/>
      <c r="P974" s="109"/>
    </row>
    <row r="975" spans="1:16">
      <c r="A975" s="109"/>
      <c r="B975" s="109"/>
      <c r="C975" s="109"/>
      <c r="D975" s="109"/>
      <c r="E975" s="109"/>
      <c r="F975" s="110"/>
      <c r="G975" s="109"/>
      <c r="H975" s="109"/>
      <c r="I975" s="109"/>
      <c r="J975" s="109"/>
      <c r="K975" s="109"/>
      <c r="L975" s="109"/>
      <c r="M975" s="109"/>
      <c r="N975" s="109"/>
      <c r="O975" s="109"/>
      <c r="P975" s="109"/>
    </row>
    <row r="976" spans="1:16">
      <c r="A976" s="109"/>
      <c r="B976" s="109"/>
      <c r="C976" s="109"/>
      <c r="D976" s="109"/>
      <c r="E976" s="109"/>
      <c r="F976" s="110"/>
      <c r="G976" s="109"/>
      <c r="H976" s="109"/>
      <c r="I976" s="109"/>
      <c r="J976" s="109"/>
      <c r="K976" s="109"/>
      <c r="L976" s="109"/>
      <c r="M976" s="109"/>
      <c r="N976" s="109"/>
      <c r="O976" s="109"/>
      <c r="P976" s="109"/>
    </row>
    <row r="977" spans="1:16">
      <c r="A977" s="109"/>
      <c r="B977" s="109"/>
      <c r="C977" s="109"/>
      <c r="D977" s="109"/>
      <c r="E977" s="109"/>
      <c r="F977" s="110"/>
      <c r="G977" s="109"/>
      <c r="H977" s="109"/>
      <c r="I977" s="109"/>
      <c r="J977" s="109"/>
      <c r="K977" s="109"/>
      <c r="L977" s="109"/>
      <c r="M977" s="109"/>
      <c r="N977" s="109"/>
      <c r="O977" s="109"/>
      <c r="P977" s="109"/>
    </row>
    <row r="978" spans="1:16">
      <c r="A978" s="109"/>
      <c r="B978" s="109"/>
      <c r="C978" s="109"/>
      <c r="D978" s="109"/>
      <c r="E978" s="109"/>
      <c r="F978" s="110"/>
      <c r="G978" s="109"/>
      <c r="H978" s="109"/>
      <c r="I978" s="109"/>
      <c r="J978" s="109"/>
      <c r="K978" s="109"/>
      <c r="L978" s="109"/>
      <c r="M978" s="109"/>
      <c r="N978" s="109"/>
      <c r="O978" s="109"/>
      <c r="P978" s="109"/>
    </row>
    <row r="979" spans="1:16">
      <c r="A979" s="109"/>
      <c r="B979" s="109"/>
      <c r="C979" s="109"/>
      <c r="D979" s="109"/>
      <c r="E979" s="109"/>
      <c r="F979" s="110"/>
      <c r="G979" s="109"/>
      <c r="H979" s="109"/>
      <c r="I979" s="109"/>
      <c r="J979" s="109"/>
      <c r="K979" s="109"/>
      <c r="L979" s="109"/>
      <c r="M979" s="109"/>
      <c r="N979" s="109"/>
      <c r="O979" s="109"/>
      <c r="P979" s="109"/>
    </row>
    <row r="980" spans="1:16">
      <c r="A980" s="109"/>
      <c r="B980" s="109"/>
      <c r="C980" s="109"/>
      <c r="D980" s="109"/>
      <c r="E980" s="109"/>
      <c r="F980" s="110"/>
      <c r="G980" s="109"/>
      <c r="H980" s="109"/>
      <c r="I980" s="109"/>
      <c r="J980" s="109"/>
      <c r="K980" s="109"/>
      <c r="L980" s="109"/>
      <c r="M980" s="109"/>
      <c r="N980" s="109"/>
      <c r="O980" s="109"/>
      <c r="P980" s="109"/>
    </row>
    <row r="981" spans="1:16">
      <c r="A981" s="109"/>
      <c r="B981" s="109"/>
      <c r="C981" s="109"/>
      <c r="D981" s="109"/>
      <c r="E981" s="109"/>
      <c r="F981" s="110"/>
      <c r="G981" s="109"/>
      <c r="H981" s="109"/>
      <c r="I981" s="109"/>
      <c r="J981" s="109"/>
      <c r="K981" s="109"/>
      <c r="L981" s="109"/>
      <c r="M981" s="109"/>
      <c r="N981" s="109"/>
      <c r="O981" s="109"/>
      <c r="P981" s="109"/>
    </row>
    <row r="982" spans="1:16">
      <c r="A982" s="109"/>
      <c r="B982" s="109"/>
      <c r="C982" s="109"/>
      <c r="D982" s="109"/>
      <c r="E982" s="109"/>
      <c r="F982" s="110"/>
      <c r="G982" s="109"/>
      <c r="H982" s="109"/>
      <c r="I982" s="109"/>
      <c r="J982" s="109"/>
      <c r="K982" s="109"/>
      <c r="L982" s="109"/>
      <c r="M982" s="109"/>
      <c r="N982" s="109"/>
      <c r="O982" s="109"/>
      <c r="P982" s="109"/>
    </row>
    <row r="983" spans="1:16">
      <c r="A983" s="109"/>
      <c r="B983" s="109"/>
      <c r="C983" s="109"/>
      <c r="D983" s="109"/>
      <c r="E983" s="109"/>
      <c r="F983" s="110"/>
      <c r="G983" s="109"/>
      <c r="H983" s="109"/>
      <c r="I983" s="109"/>
      <c r="J983" s="109"/>
      <c r="K983" s="109"/>
      <c r="L983" s="109"/>
      <c r="M983" s="109"/>
      <c r="N983" s="109"/>
      <c r="O983" s="109"/>
      <c r="P983" s="109"/>
    </row>
    <row r="984" spans="1:16">
      <c r="A984" s="109"/>
      <c r="B984" s="109"/>
      <c r="C984" s="109"/>
      <c r="D984" s="109"/>
      <c r="E984" s="109"/>
      <c r="F984" s="110"/>
      <c r="G984" s="109"/>
      <c r="H984" s="109"/>
      <c r="I984" s="109"/>
      <c r="J984" s="109"/>
      <c r="K984" s="109"/>
      <c r="L984" s="109"/>
      <c r="M984" s="109"/>
      <c r="N984" s="109"/>
      <c r="O984" s="109"/>
      <c r="P984" s="109"/>
    </row>
    <row r="985" spans="1:16">
      <c r="A985" s="109"/>
      <c r="B985" s="109"/>
      <c r="C985" s="109"/>
      <c r="D985" s="109"/>
      <c r="E985" s="109"/>
      <c r="F985" s="110"/>
      <c r="G985" s="109"/>
      <c r="H985" s="109"/>
      <c r="I985" s="109"/>
      <c r="J985" s="109"/>
      <c r="K985" s="109"/>
      <c r="L985" s="109"/>
      <c r="M985" s="109"/>
      <c r="N985" s="109"/>
      <c r="O985" s="109"/>
      <c r="P985" s="109"/>
    </row>
    <row r="986" spans="1:16">
      <c r="A986" s="109"/>
      <c r="B986" s="109"/>
      <c r="C986" s="109"/>
      <c r="D986" s="109"/>
      <c r="E986" s="109"/>
      <c r="F986" s="110"/>
      <c r="G986" s="109"/>
      <c r="H986" s="109"/>
      <c r="I986" s="109"/>
      <c r="J986" s="109"/>
      <c r="K986" s="109"/>
      <c r="L986" s="109"/>
      <c r="M986" s="109"/>
      <c r="N986" s="109"/>
      <c r="O986" s="109"/>
      <c r="P986" s="109"/>
    </row>
    <row r="987" spans="1:16">
      <c r="A987" s="109"/>
      <c r="B987" s="109"/>
      <c r="C987" s="109"/>
      <c r="D987" s="109"/>
      <c r="E987" s="109"/>
      <c r="F987" s="110"/>
      <c r="G987" s="109"/>
      <c r="H987" s="109"/>
      <c r="I987" s="109"/>
      <c r="J987" s="109"/>
      <c r="K987" s="109"/>
      <c r="L987" s="109"/>
      <c r="M987" s="109"/>
      <c r="N987" s="109"/>
      <c r="O987" s="109"/>
      <c r="P987" s="109"/>
    </row>
    <row r="988" spans="1:16">
      <c r="A988" s="109"/>
      <c r="B988" s="109"/>
      <c r="C988" s="109"/>
      <c r="D988" s="109"/>
      <c r="E988" s="109"/>
      <c r="F988" s="110"/>
      <c r="G988" s="109"/>
      <c r="H988" s="109"/>
      <c r="I988" s="109"/>
      <c r="J988" s="109"/>
      <c r="K988" s="109"/>
      <c r="L988" s="109"/>
      <c r="M988" s="109"/>
      <c r="N988" s="109"/>
      <c r="O988" s="109"/>
      <c r="P988" s="109"/>
    </row>
    <row r="989" spans="1:16">
      <c r="A989" s="109"/>
      <c r="B989" s="109"/>
      <c r="C989" s="109"/>
      <c r="D989" s="109"/>
      <c r="E989" s="109"/>
      <c r="F989" s="110"/>
      <c r="G989" s="109"/>
      <c r="H989" s="109"/>
      <c r="I989" s="109"/>
      <c r="J989" s="109"/>
      <c r="K989" s="109"/>
      <c r="L989" s="109"/>
      <c r="M989" s="109"/>
      <c r="N989" s="109"/>
      <c r="O989" s="109"/>
      <c r="P989" s="109"/>
    </row>
    <row r="990" spans="1:16">
      <c r="A990" s="109"/>
      <c r="B990" s="109"/>
      <c r="C990" s="109"/>
      <c r="D990" s="109"/>
      <c r="E990" s="109"/>
      <c r="F990" s="110"/>
      <c r="G990" s="109"/>
      <c r="H990" s="109"/>
      <c r="I990" s="109"/>
      <c r="J990" s="109"/>
      <c r="K990" s="109"/>
      <c r="L990" s="109"/>
      <c r="M990" s="109"/>
      <c r="N990" s="109"/>
      <c r="O990" s="109"/>
      <c r="P990" s="109"/>
    </row>
    <row r="991" spans="1:16">
      <c r="A991" s="109"/>
      <c r="B991" s="109"/>
      <c r="C991" s="109"/>
      <c r="D991" s="109"/>
      <c r="E991" s="109"/>
      <c r="F991" s="110"/>
      <c r="G991" s="109"/>
      <c r="H991" s="109"/>
      <c r="I991" s="109"/>
      <c r="J991" s="109"/>
      <c r="K991" s="109"/>
      <c r="L991" s="109"/>
      <c r="M991" s="109"/>
      <c r="N991" s="109"/>
      <c r="O991" s="109"/>
      <c r="P991" s="109"/>
    </row>
    <row r="992" spans="1:16">
      <c r="A992" s="109"/>
      <c r="B992" s="109"/>
      <c r="C992" s="109"/>
      <c r="D992" s="109"/>
      <c r="E992" s="109"/>
      <c r="F992" s="110"/>
      <c r="G992" s="109"/>
      <c r="H992" s="109"/>
      <c r="I992" s="109"/>
      <c r="J992" s="109"/>
      <c r="K992" s="109"/>
      <c r="L992" s="109"/>
      <c r="M992" s="109"/>
      <c r="N992" s="109"/>
      <c r="O992" s="109"/>
      <c r="P992" s="109"/>
    </row>
    <row r="993" spans="1:16">
      <c r="A993" s="109"/>
      <c r="B993" s="109"/>
      <c r="C993" s="109"/>
      <c r="D993" s="109"/>
      <c r="E993" s="109"/>
      <c r="F993" s="110"/>
      <c r="G993" s="109"/>
      <c r="H993" s="109"/>
      <c r="I993" s="109"/>
      <c r="J993" s="109"/>
      <c r="K993" s="109"/>
      <c r="L993" s="109"/>
      <c r="M993" s="109"/>
      <c r="N993" s="109"/>
      <c r="O993" s="109"/>
      <c r="P993" s="109"/>
    </row>
    <row r="994" spans="1:16">
      <c r="A994" s="109"/>
      <c r="B994" s="109"/>
      <c r="C994" s="109"/>
      <c r="D994" s="109"/>
      <c r="E994" s="109"/>
      <c r="F994" s="110"/>
      <c r="G994" s="109"/>
      <c r="H994" s="109"/>
      <c r="I994" s="109"/>
      <c r="J994" s="109"/>
      <c r="K994" s="109"/>
      <c r="L994" s="109"/>
      <c r="M994" s="109"/>
      <c r="N994" s="109"/>
      <c r="O994" s="109"/>
      <c r="P994" s="109"/>
    </row>
    <row r="995" spans="1:16">
      <c r="A995" s="109"/>
      <c r="B995" s="109"/>
      <c r="C995" s="109"/>
      <c r="D995" s="109"/>
      <c r="E995" s="109"/>
      <c r="F995" s="110"/>
      <c r="G995" s="109"/>
      <c r="H995" s="109"/>
      <c r="I995" s="109"/>
      <c r="J995" s="109"/>
      <c r="K995" s="109"/>
      <c r="L995" s="109"/>
      <c r="M995" s="109"/>
      <c r="N995" s="109"/>
      <c r="O995" s="109"/>
      <c r="P995" s="109"/>
    </row>
    <row r="996" spans="1:16">
      <c r="A996" s="109"/>
      <c r="B996" s="109"/>
      <c r="C996" s="109"/>
      <c r="D996" s="109"/>
      <c r="E996" s="109"/>
      <c r="F996" s="110"/>
      <c r="G996" s="109"/>
      <c r="H996" s="109"/>
      <c r="I996" s="109"/>
      <c r="J996" s="109"/>
      <c r="K996" s="109"/>
      <c r="L996" s="109"/>
      <c r="M996" s="109"/>
      <c r="N996" s="109"/>
      <c r="O996" s="109"/>
      <c r="P996" s="109"/>
    </row>
    <row r="997" spans="1:16">
      <c r="A997" s="109"/>
      <c r="B997" s="109"/>
      <c r="C997" s="109"/>
      <c r="D997" s="109"/>
      <c r="E997" s="109"/>
      <c r="F997" s="110"/>
      <c r="G997" s="109"/>
      <c r="H997" s="109"/>
      <c r="I997" s="109"/>
      <c r="J997" s="109"/>
      <c r="K997" s="109"/>
      <c r="L997" s="109"/>
      <c r="M997" s="109"/>
      <c r="N997" s="109"/>
      <c r="O997" s="109"/>
      <c r="P997" s="109"/>
    </row>
    <row r="998" spans="1:16">
      <c r="A998" s="109"/>
      <c r="B998" s="109"/>
      <c r="C998" s="109"/>
      <c r="D998" s="109"/>
      <c r="E998" s="109"/>
      <c r="F998" s="110"/>
      <c r="G998" s="109"/>
      <c r="H998" s="109"/>
      <c r="I998" s="109"/>
      <c r="J998" s="109"/>
      <c r="K998" s="109"/>
      <c r="L998" s="109"/>
      <c r="M998" s="109"/>
      <c r="N998" s="109"/>
      <c r="O998" s="109"/>
      <c r="P998" s="109"/>
    </row>
    <row r="999" spans="1:16">
      <c r="A999" s="109"/>
      <c r="B999" s="109"/>
      <c r="C999" s="109"/>
      <c r="D999" s="109"/>
      <c r="E999" s="109"/>
      <c r="F999" s="110"/>
      <c r="G999" s="109"/>
      <c r="H999" s="109"/>
      <c r="I999" s="109"/>
      <c r="J999" s="109"/>
      <c r="K999" s="109"/>
      <c r="L999" s="109"/>
      <c r="M999" s="109"/>
      <c r="N999" s="109"/>
      <c r="O999" s="109"/>
      <c r="P999" s="1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1"/>
  <sheetViews>
    <sheetView workbookViewId="0">
      <pane ySplit="1" topLeftCell="A62" activePane="bottomLeft" state="frozen"/>
      <selection pane="bottomLeft" activeCell="F79" sqref="F79"/>
    </sheetView>
  </sheetViews>
  <sheetFormatPr defaultColWidth="14.44140625" defaultRowHeight="15.75" customHeight="1"/>
  <cols>
    <col min="2" max="2" width="23.109375" customWidth="1"/>
    <col min="6" max="7" width="21.5546875" customWidth="1"/>
    <col min="8" max="8" width="61.88671875" customWidth="1"/>
  </cols>
  <sheetData>
    <row r="1" spans="1:8">
      <c r="A1" s="91" t="s">
        <v>492</v>
      </c>
      <c r="B1" s="92" t="s">
        <v>493</v>
      </c>
      <c r="C1" s="91" t="s">
        <v>494</v>
      </c>
      <c r="D1" s="91" t="s">
        <v>10</v>
      </c>
      <c r="E1" s="91" t="s">
        <v>495</v>
      </c>
      <c r="F1" s="111" t="s">
        <v>511</v>
      </c>
      <c r="G1" s="111" t="s">
        <v>512</v>
      </c>
      <c r="H1" s="112" t="s">
        <v>506</v>
      </c>
    </row>
    <row r="2" spans="1:8">
      <c r="A2" s="95">
        <v>19120433</v>
      </c>
      <c r="B2" s="96" t="s">
        <v>23</v>
      </c>
      <c r="C2" s="97">
        <v>1</v>
      </c>
      <c r="D2" s="95" t="s">
        <v>21</v>
      </c>
      <c r="E2" s="95" t="s">
        <v>507</v>
      </c>
      <c r="F2" s="95">
        <f t="shared" ref="F2:F41" si="0">G2</f>
        <v>30</v>
      </c>
      <c r="G2" s="95">
        <v>30</v>
      </c>
      <c r="H2" s="184" t="s">
        <v>513</v>
      </c>
    </row>
    <row r="3" spans="1:8">
      <c r="A3" s="95">
        <v>19120349</v>
      </c>
      <c r="B3" s="96" t="s">
        <v>31</v>
      </c>
      <c r="C3" s="97">
        <v>1</v>
      </c>
      <c r="D3" s="95" t="s">
        <v>21</v>
      </c>
      <c r="E3" s="95" t="s">
        <v>507</v>
      </c>
      <c r="F3" s="95">
        <f t="shared" si="0"/>
        <v>30</v>
      </c>
      <c r="G3" s="95">
        <v>30</v>
      </c>
      <c r="H3" s="185"/>
    </row>
    <row r="4" spans="1:8">
      <c r="A4" s="95">
        <v>19120461</v>
      </c>
      <c r="B4" s="96" t="s">
        <v>35</v>
      </c>
      <c r="C4" s="97">
        <v>1</v>
      </c>
      <c r="D4" s="95" t="s">
        <v>21</v>
      </c>
      <c r="E4" s="95" t="s">
        <v>507</v>
      </c>
      <c r="F4" s="95">
        <f t="shared" si="0"/>
        <v>30</v>
      </c>
      <c r="G4" s="95">
        <v>30</v>
      </c>
      <c r="H4" s="185"/>
    </row>
    <row r="5" spans="1:8">
      <c r="A5" s="95">
        <v>19120193</v>
      </c>
      <c r="B5" s="96" t="s">
        <v>38</v>
      </c>
      <c r="C5" s="97">
        <v>1</v>
      </c>
      <c r="D5" s="95" t="s">
        <v>21</v>
      </c>
      <c r="E5" s="95" t="s">
        <v>507</v>
      </c>
      <c r="F5" s="95">
        <f t="shared" si="0"/>
        <v>30</v>
      </c>
      <c r="G5" s="95">
        <v>30</v>
      </c>
      <c r="H5" s="185"/>
    </row>
    <row r="6" spans="1:8">
      <c r="A6" s="95">
        <v>19120469</v>
      </c>
      <c r="B6" s="96" t="s">
        <v>42</v>
      </c>
      <c r="C6" s="97">
        <v>1</v>
      </c>
      <c r="D6" s="95" t="s">
        <v>21</v>
      </c>
      <c r="E6" s="95" t="s">
        <v>507</v>
      </c>
      <c r="F6" s="95">
        <f t="shared" si="0"/>
        <v>30</v>
      </c>
      <c r="G6" s="95">
        <v>30</v>
      </c>
      <c r="H6" s="185"/>
    </row>
    <row r="7" spans="1:8">
      <c r="A7" s="99">
        <v>19120588</v>
      </c>
      <c r="B7" s="100" t="s">
        <v>46</v>
      </c>
      <c r="C7" s="99">
        <v>2</v>
      </c>
      <c r="D7" s="101" t="s">
        <v>45</v>
      </c>
      <c r="E7" s="101" t="s">
        <v>508</v>
      </c>
      <c r="F7" s="95">
        <f t="shared" si="0"/>
        <v>30</v>
      </c>
      <c r="G7" s="101">
        <v>30</v>
      </c>
      <c r="H7" s="186" t="s">
        <v>514</v>
      </c>
    </row>
    <row r="8" spans="1:8">
      <c r="A8" s="99">
        <v>19120517</v>
      </c>
      <c r="B8" s="100" t="s">
        <v>53</v>
      </c>
      <c r="C8" s="99">
        <v>2</v>
      </c>
      <c r="D8" s="101" t="s">
        <v>45</v>
      </c>
      <c r="E8" s="101" t="s">
        <v>508</v>
      </c>
      <c r="F8" s="95">
        <f t="shared" si="0"/>
        <v>30</v>
      </c>
      <c r="G8" s="101">
        <v>30</v>
      </c>
      <c r="H8" s="185"/>
    </row>
    <row r="9" spans="1:8">
      <c r="A9" s="99">
        <v>19120584</v>
      </c>
      <c r="B9" s="100" t="s">
        <v>56</v>
      </c>
      <c r="C9" s="99">
        <v>2</v>
      </c>
      <c r="D9" s="101" t="s">
        <v>45</v>
      </c>
      <c r="E9" s="101" t="s">
        <v>508</v>
      </c>
      <c r="F9" s="95">
        <f t="shared" si="0"/>
        <v>30</v>
      </c>
      <c r="G9" s="101">
        <v>30</v>
      </c>
      <c r="H9" s="185"/>
    </row>
    <row r="10" spans="1:8">
      <c r="A10" s="99">
        <v>19120564</v>
      </c>
      <c r="B10" s="100" t="s">
        <v>59</v>
      </c>
      <c r="C10" s="99">
        <v>2</v>
      </c>
      <c r="D10" s="101" t="s">
        <v>45</v>
      </c>
      <c r="E10" s="101" t="s">
        <v>508</v>
      </c>
      <c r="F10" s="95">
        <f t="shared" si="0"/>
        <v>30</v>
      </c>
      <c r="G10" s="101">
        <v>30</v>
      </c>
      <c r="H10" s="185"/>
    </row>
    <row r="11" spans="1:8">
      <c r="A11" s="99">
        <v>18120618</v>
      </c>
      <c r="B11" s="100" t="s">
        <v>62</v>
      </c>
      <c r="C11" s="99">
        <v>2</v>
      </c>
      <c r="D11" s="101" t="s">
        <v>45</v>
      </c>
      <c r="E11" s="101" t="s">
        <v>508</v>
      </c>
      <c r="F11" s="95">
        <f t="shared" si="0"/>
        <v>30</v>
      </c>
      <c r="G11" s="101">
        <v>30</v>
      </c>
      <c r="H11" s="185"/>
    </row>
    <row r="12" spans="1:8">
      <c r="A12" s="95">
        <v>19120361</v>
      </c>
      <c r="B12" s="96" t="s">
        <v>66</v>
      </c>
      <c r="C12" s="95">
        <v>3</v>
      </c>
      <c r="D12" s="102" t="s">
        <v>65</v>
      </c>
      <c r="E12" s="102" t="s">
        <v>508</v>
      </c>
      <c r="F12" s="95">
        <f t="shared" si="0"/>
        <v>30</v>
      </c>
      <c r="G12" s="102">
        <v>30</v>
      </c>
      <c r="H12" s="187"/>
    </row>
    <row r="13" spans="1:8">
      <c r="A13" s="95">
        <v>19120421</v>
      </c>
      <c r="B13" s="96" t="s">
        <v>73</v>
      </c>
      <c r="C13" s="95">
        <v>3</v>
      </c>
      <c r="D13" s="102" t="s">
        <v>65</v>
      </c>
      <c r="E13" s="102" t="s">
        <v>508</v>
      </c>
      <c r="F13" s="95">
        <f t="shared" si="0"/>
        <v>30</v>
      </c>
      <c r="G13" s="102">
        <v>30</v>
      </c>
      <c r="H13" s="185"/>
    </row>
    <row r="14" spans="1:8">
      <c r="A14" s="95">
        <v>19120400</v>
      </c>
      <c r="B14" s="96" t="s">
        <v>77</v>
      </c>
      <c r="C14" s="95">
        <v>3</v>
      </c>
      <c r="D14" s="102" t="s">
        <v>65</v>
      </c>
      <c r="E14" s="102" t="s">
        <v>508</v>
      </c>
      <c r="F14" s="95">
        <f t="shared" si="0"/>
        <v>30</v>
      </c>
      <c r="G14" s="102">
        <v>30</v>
      </c>
      <c r="H14" s="185"/>
    </row>
    <row r="15" spans="1:8">
      <c r="A15" s="95">
        <v>19120311</v>
      </c>
      <c r="B15" s="96" t="s">
        <v>80</v>
      </c>
      <c r="C15" s="95">
        <v>3</v>
      </c>
      <c r="D15" s="102" t="s">
        <v>65</v>
      </c>
      <c r="E15" s="102" t="s">
        <v>508</v>
      </c>
      <c r="F15" s="95">
        <f t="shared" si="0"/>
        <v>30</v>
      </c>
      <c r="G15" s="102">
        <v>30</v>
      </c>
      <c r="H15" s="185"/>
    </row>
    <row r="16" spans="1:8">
      <c r="A16" s="95">
        <v>19120299</v>
      </c>
      <c r="B16" s="96" t="s">
        <v>83</v>
      </c>
      <c r="C16" s="95">
        <v>3</v>
      </c>
      <c r="D16" s="102" t="s">
        <v>65</v>
      </c>
      <c r="E16" s="102" t="s">
        <v>508</v>
      </c>
      <c r="F16" s="95">
        <f t="shared" si="0"/>
        <v>30</v>
      </c>
      <c r="G16" s="102">
        <v>30</v>
      </c>
      <c r="H16" s="185"/>
    </row>
    <row r="17" spans="1:8">
      <c r="A17" s="99">
        <v>19120649</v>
      </c>
      <c r="B17" s="100" t="s">
        <v>86</v>
      </c>
      <c r="C17" s="99">
        <v>4</v>
      </c>
      <c r="D17" s="99" t="s">
        <v>85</v>
      </c>
      <c r="E17" s="99" t="s">
        <v>508</v>
      </c>
      <c r="F17" s="95">
        <f t="shared" si="0"/>
        <v>30</v>
      </c>
      <c r="G17" s="99">
        <v>30</v>
      </c>
      <c r="H17" s="188"/>
    </row>
    <row r="18" spans="1:8">
      <c r="A18" s="99">
        <v>19120700</v>
      </c>
      <c r="B18" s="100" t="s">
        <v>93</v>
      </c>
      <c r="C18" s="99">
        <v>4</v>
      </c>
      <c r="D18" s="99" t="s">
        <v>85</v>
      </c>
      <c r="E18" s="99" t="s">
        <v>508</v>
      </c>
      <c r="F18" s="95">
        <f t="shared" si="0"/>
        <v>30</v>
      </c>
      <c r="G18" s="99">
        <v>30</v>
      </c>
      <c r="H18" s="185"/>
    </row>
    <row r="19" spans="1:8">
      <c r="A19" s="99">
        <v>19120712</v>
      </c>
      <c r="B19" s="100" t="s">
        <v>95</v>
      </c>
      <c r="C19" s="99">
        <v>4</v>
      </c>
      <c r="D19" s="99" t="s">
        <v>85</v>
      </c>
      <c r="E19" s="99" t="s">
        <v>508</v>
      </c>
      <c r="F19" s="95">
        <f t="shared" si="0"/>
        <v>30</v>
      </c>
      <c r="G19" s="99">
        <v>30</v>
      </c>
      <c r="H19" s="185"/>
    </row>
    <row r="20" spans="1:8">
      <c r="A20" s="99">
        <v>19120713</v>
      </c>
      <c r="B20" s="100" t="s">
        <v>97</v>
      </c>
      <c r="C20" s="99">
        <v>4</v>
      </c>
      <c r="D20" s="99" t="s">
        <v>85</v>
      </c>
      <c r="E20" s="99" t="s">
        <v>508</v>
      </c>
      <c r="F20" s="95">
        <f t="shared" si="0"/>
        <v>30</v>
      </c>
      <c r="G20" s="99">
        <v>30</v>
      </c>
      <c r="H20" s="185"/>
    </row>
    <row r="21" spans="1:8">
      <c r="A21" s="99">
        <v>19120720</v>
      </c>
      <c r="B21" s="100" t="s">
        <v>100</v>
      </c>
      <c r="C21" s="99">
        <v>4</v>
      </c>
      <c r="D21" s="99" t="s">
        <v>85</v>
      </c>
      <c r="E21" s="99" t="s">
        <v>508</v>
      </c>
      <c r="F21" s="95">
        <f t="shared" si="0"/>
        <v>30</v>
      </c>
      <c r="G21" s="99">
        <v>30</v>
      </c>
      <c r="H21" s="185"/>
    </row>
    <row r="22" spans="1:8">
      <c r="A22" s="95">
        <v>19120325</v>
      </c>
      <c r="B22" s="96" t="s">
        <v>103</v>
      </c>
      <c r="C22" s="95">
        <v>5</v>
      </c>
      <c r="D22" s="95" t="s">
        <v>102</v>
      </c>
      <c r="E22" s="95" t="s">
        <v>509</v>
      </c>
      <c r="F22" s="95">
        <f t="shared" si="0"/>
        <v>24</v>
      </c>
      <c r="G22" s="95">
        <v>24</v>
      </c>
      <c r="H22" s="184" t="s">
        <v>515</v>
      </c>
    </row>
    <row r="23" spans="1:8">
      <c r="A23" s="95">
        <v>19120458</v>
      </c>
      <c r="B23" s="96" t="s">
        <v>111</v>
      </c>
      <c r="C23" s="95">
        <v>5</v>
      </c>
      <c r="D23" s="95" t="s">
        <v>102</v>
      </c>
      <c r="E23" s="95" t="s">
        <v>509</v>
      </c>
      <c r="F23" s="95">
        <f t="shared" si="0"/>
        <v>24</v>
      </c>
      <c r="G23" s="95">
        <v>24</v>
      </c>
      <c r="H23" s="185"/>
    </row>
    <row r="24" spans="1:8">
      <c r="A24" s="95">
        <v>19120416</v>
      </c>
      <c r="B24" s="96" t="s">
        <v>115</v>
      </c>
      <c r="C24" s="95">
        <v>5</v>
      </c>
      <c r="D24" s="95" t="s">
        <v>102</v>
      </c>
      <c r="E24" s="95" t="s">
        <v>509</v>
      </c>
      <c r="F24" s="95">
        <f t="shared" si="0"/>
        <v>24</v>
      </c>
      <c r="G24" s="95">
        <v>24</v>
      </c>
      <c r="H24" s="185"/>
    </row>
    <row r="25" spans="1:8">
      <c r="A25" s="95">
        <v>19120328</v>
      </c>
      <c r="B25" s="96" t="s">
        <v>118</v>
      </c>
      <c r="C25" s="95">
        <v>5</v>
      </c>
      <c r="D25" s="95" t="s">
        <v>102</v>
      </c>
      <c r="E25" s="95" t="s">
        <v>509</v>
      </c>
      <c r="F25" s="95">
        <f t="shared" si="0"/>
        <v>24</v>
      </c>
      <c r="G25" s="95">
        <v>24</v>
      </c>
      <c r="H25" s="185"/>
    </row>
    <row r="26" spans="1:8">
      <c r="A26" s="95">
        <v>19120368</v>
      </c>
      <c r="B26" s="96" t="s">
        <v>121</v>
      </c>
      <c r="C26" s="95">
        <v>5</v>
      </c>
      <c r="D26" s="95" t="s">
        <v>102</v>
      </c>
      <c r="E26" s="95" t="s">
        <v>509</v>
      </c>
      <c r="F26" s="95">
        <f t="shared" si="0"/>
        <v>24</v>
      </c>
      <c r="G26" s="95">
        <v>24</v>
      </c>
      <c r="H26" s="185"/>
    </row>
    <row r="27" spans="1:8">
      <c r="A27" s="99">
        <v>19120652</v>
      </c>
      <c r="B27" s="100" t="s">
        <v>125</v>
      </c>
      <c r="C27" s="99">
        <v>6</v>
      </c>
      <c r="D27" s="99" t="s">
        <v>124</v>
      </c>
      <c r="E27" s="99" t="s">
        <v>509</v>
      </c>
      <c r="F27" s="95">
        <f t="shared" si="0"/>
        <v>25.5</v>
      </c>
      <c r="G27" s="99">
        <v>25.5</v>
      </c>
      <c r="H27" s="188" t="s">
        <v>516</v>
      </c>
    </row>
    <row r="28" spans="1:8">
      <c r="A28" s="99">
        <v>19120662</v>
      </c>
      <c r="B28" s="100" t="s">
        <v>132</v>
      </c>
      <c r="C28" s="99">
        <v>6</v>
      </c>
      <c r="D28" s="99" t="s">
        <v>124</v>
      </c>
      <c r="E28" s="99" t="s">
        <v>509</v>
      </c>
      <c r="F28" s="95">
        <f t="shared" si="0"/>
        <v>25.5</v>
      </c>
      <c r="G28" s="99">
        <v>25.5</v>
      </c>
      <c r="H28" s="185"/>
    </row>
    <row r="29" spans="1:8">
      <c r="A29" s="99">
        <v>19120694</v>
      </c>
      <c r="B29" s="100" t="s">
        <v>134</v>
      </c>
      <c r="C29" s="99">
        <v>6</v>
      </c>
      <c r="D29" s="99" t="s">
        <v>124</v>
      </c>
      <c r="E29" s="99" t="s">
        <v>509</v>
      </c>
      <c r="F29" s="95">
        <f t="shared" si="0"/>
        <v>25.5</v>
      </c>
      <c r="G29" s="99">
        <v>25.5</v>
      </c>
      <c r="H29" s="185"/>
    </row>
    <row r="30" spans="1:8">
      <c r="A30" s="99">
        <v>19120630</v>
      </c>
      <c r="B30" s="100" t="s">
        <v>136</v>
      </c>
      <c r="C30" s="99">
        <v>6</v>
      </c>
      <c r="D30" s="99" t="s">
        <v>124</v>
      </c>
      <c r="E30" s="99" t="s">
        <v>509</v>
      </c>
      <c r="F30" s="95">
        <f t="shared" si="0"/>
        <v>25.5</v>
      </c>
      <c r="G30" s="99">
        <v>25.5</v>
      </c>
      <c r="H30" s="185"/>
    </row>
    <row r="31" spans="1:8">
      <c r="A31" s="99">
        <v>19120695</v>
      </c>
      <c r="B31" s="100" t="s">
        <v>139</v>
      </c>
      <c r="C31" s="99">
        <v>6</v>
      </c>
      <c r="D31" s="99" t="s">
        <v>124</v>
      </c>
      <c r="E31" s="99" t="s">
        <v>509</v>
      </c>
      <c r="F31" s="95">
        <f t="shared" si="0"/>
        <v>25.5</v>
      </c>
      <c r="G31" s="99">
        <v>25.5</v>
      </c>
      <c r="H31" s="185"/>
    </row>
    <row r="32" spans="1:8">
      <c r="A32" s="95">
        <v>19120679</v>
      </c>
      <c r="B32" s="103" t="s">
        <v>142</v>
      </c>
      <c r="C32" s="95">
        <v>7</v>
      </c>
      <c r="D32" s="95" t="s">
        <v>141</v>
      </c>
      <c r="E32" s="95" t="s">
        <v>509</v>
      </c>
      <c r="F32" s="95">
        <f t="shared" si="0"/>
        <v>25.5</v>
      </c>
      <c r="G32" s="95">
        <v>25.5</v>
      </c>
      <c r="H32" s="184" t="s">
        <v>517</v>
      </c>
    </row>
    <row r="33" spans="1:8">
      <c r="A33" s="95">
        <v>19120693</v>
      </c>
      <c r="B33" s="96" t="s">
        <v>149</v>
      </c>
      <c r="C33" s="95">
        <v>7</v>
      </c>
      <c r="D33" s="95" t="s">
        <v>141</v>
      </c>
      <c r="E33" s="95" t="s">
        <v>509</v>
      </c>
      <c r="F33" s="95">
        <f t="shared" si="0"/>
        <v>25.5</v>
      </c>
      <c r="G33" s="95">
        <v>25.5</v>
      </c>
      <c r="H33" s="185"/>
    </row>
    <row r="34" spans="1:8">
      <c r="A34" s="95">
        <v>19120696</v>
      </c>
      <c r="B34" s="96" t="s">
        <v>152</v>
      </c>
      <c r="C34" s="95">
        <v>7</v>
      </c>
      <c r="D34" s="95" t="s">
        <v>141</v>
      </c>
      <c r="E34" s="95" t="s">
        <v>509</v>
      </c>
      <c r="F34" s="95">
        <f t="shared" si="0"/>
        <v>25.5</v>
      </c>
      <c r="G34" s="95">
        <v>25.5</v>
      </c>
      <c r="H34" s="185"/>
    </row>
    <row r="35" spans="1:8">
      <c r="A35" s="95">
        <v>19120631</v>
      </c>
      <c r="B35" s="96" t="s">
        <v>154</v>
      </c>
      <c r="C35" s="95">
        <v>7</v>
      </c>
      <c r="D35" s="95" t="s">
        <v>141</v>
      </c>
      <c r="E35" s="95" t="s">
        <v>509</v>
      </c>
      <c r="F35" s="95">
        <f t="shared" si="0"/>
        <v>25.5</v>
      </c>
      <c r="G35" s="95">
        <v>25.5</v>
      </c>
      <c r="H35" s="185"/>
    </row>
    <row r="36" spans="1:8">
      <c r="A36" s="95">
        <v>19120680</v>
      </c>
      <c r="B36" s="96" t="s">
        <v>157</v>
      </c>
      <c r="C36" s="95">
        <v>7</v>
      </c>
      <c r="D36" s="95" t="s">
        <v>141</v>
      </c>
      <c r="E36" s="95" t="s">
        <v>509</v>
      </c>
      <c r="F36" s="95">
        <f t="shared" si="0"/>
        <v>25.5</v>
      </c>
      <c r="G36" s="95">
        <v>25.5</v>
      </c>
      <c r="H36" s="185"/>
    </row>
    <row r="37" spans="1:8">
      <c r="A37" s="99">
        <v>18120520</v>
      </c>
      <c r="B37" s="100" t="s">
        <v>160</v>
      </c>
      <c r="C37" s="99">
        <v>8</v>
      </c>
      <c r="D37" s="99" t="s">
        <v>159</v>
      </c>
      <c r="E37" s="99" t="s">
        <v>508</v>
      </c>
      <c r="F37" s="95">
        <f t="shared" si="0"/>
        <v>27</v>
      </c>
      <c r="G37" s="99">
        <v>27</v>
      </c>
      <c r="H37" s="188" t="s">
        <v>518</v>
      </c>
    </row>
    <row r="38" spans="1:8">
      <c r="A38" s="99">
        <v>18120506</v>
      </c>
      <c r="B38" s="100" t="s">
        <v>167</v>
      </c>
      <c r="C38" s="99">
        <v>8</v>
      </c>
      <c r="D38" s="99" t="s">
        <v>159</v>
      </c>
      <c r="E38" s="99" t="s">
        <v>508</v>
      </c>
      <c r="F38" s="95">
        <f t="shared" si="0"/>
        <v>27</v>
      </c>
      <c r="G38" s="99">
        <v>27</v>
      </c>
      <c r="H38" s="185"/>
    </row>
    <row r="39" spans="1:8">
      <c r="A39" s="99">
        <v>19120470</v>
      </c>
      <c r="B39" s="100" t="s">
        <v>170</v>
      </c>
      <c r="C39" s="99">
        <v>8</v>
      </c>
      <c r="D39" s="99" t="s">
        <v>159</v>
      </c>
      <c r="E39" s="99" t="s">
        <v>508</v>
      </c>
      <c r="F39" s="95">
        <f t="shared" si="0"/>
        <v>27</v>
      </c>
      <c r="G39" s="99">
        <v>27</v>
      </c>
      <c r="H39" s="185"/>
    </row>
    <row r="40" spans="1:8">
      <c r="A40" s="99">
        <v>19120318</v>
      </c>
      <c r="B40" s="100" t="s">
        <v>173</v>
      </c>
      <c r="C40" s="99">
        <v>8</v>
      </c>
      <c r="D40" s="99" t="s">
        <v>159</v>
      </c>
      <c r="E40" s="99" t="s">
        <v>508</v>
      </c>
      <c r="F40" s="95">
        <f t="shared" si="0"/>
        <v>27</v>
      </c>
      <c r="G40" s="99">
        <v>27</v>
      </c>
      <c r="H40" s="185"/>
    </row>
    <row r="41" spans="1:8">
      <c r="A41" s="99">
        <v>19120402</v>
      </c>
      <c r="B41" s="100" t="s">
        <v>176</v>
      </c>
      <c r="C41" s="99">
        <v>8</v>
      </c>
      <c r="D41" s="99" t="s">
        <v>159</v>
      </c>
      <c r="E41" s="99" t="s">
        <v>508</v>
      </c>
      <c r="F41" s="95">
        <f t="shared" si="0"/>
        <v>27</v>
      </c>
      <c r="G41" s="99">
        <v>27</v>
      </c>
      <c r="H41" s="185"/>
    </row>
    <row r="42" spans="1:8">
      <c r="A42" s="95">
        <v>1712741</v>
      </c>
      <c r="B42" s="96" t="s">
        <v>180</v>
      </c>
      <c r="C42" s="95">
        <v>9</v>
      </c>
      <c r="D42" s="95" t="s">
        <v>179</v>
      </c>
      <c r="E42" s="95" t="s">
        <v>510</v>
      </c>
      <c r="F42" s="95">
        <v>21</v>
      </c>
      <c r="G42" s="95">
        <v>21</v>
      </c>
      <c r="H42" s="184"/>
    </row>
    <row r="43" spans="1:8">
      <c r="A43" s="95">
        <v>18120478</v>
      </c>
      <c r="B43" s="96" t="s">
        <v>187</v>
      </c>
      <c r="C43" s="95">
        <v>9</v>
      </c>
      <c r="D43" s="95" t="s">
        <v>179</v>
      </c>
      <c r="E43" s="95" t="s">
        <v>510</v>
      </c>
      <c r="F43" s="95">
        <v>21</v>
      </c>
      <c r="G43" s="95">
        <v>21</v>
      </c>
      <c r="H43" s="185"/>
    </row>
    <row r="44" spans="1:8">
      <c r="A44" s="95">
        <v>19120475</v>
      </c>
      <c r="B44" s="96" t="s">
        <v>190</v>
      </c>
      <c r="C44" s="95">
        <v>9</v>
      </c>
      <c r="D44" s="95" t="s">
        <v>179</v>
      </c>
      <c r="E44" s="95" t="s">
        <v>510</v>
      </c>
      <c r="F44" s="95">
        <v>21</v>
      </c>
      <c r="G44" s="95">
        <v>21</v>
      </c>
      <c r="H44" s="185"/>
    </row>
    <row r="45" spans="1:8">
      <c r="A45" s="95">
        <v>19120545</v>
      </c>
      <c r="B45" s="96" t="s">
        <v>193</v>
      </c>
      <c r="C45" s="95">
        <v>9</v>
      </c>
      <c r="D45" s="95" t="s">
        <v>179</v>
      </c>
      <c r="E45" s="95" t="s">
        <v>510</v>
      </c>
      <c r="F45" s="95">
        <v>21</v>
      </c>
      <c r="G45" s="95">
        <v>21</v>
      </c>
      <c r="H45" s="185"/>
    </row>
    <row r="46" spans="1:8">
      <c r="A46" s="95">
        <v>19120625</v>
      </c>
      <c r="B46" s="96" t="s">
        <v>196</v>
      </c>
      <c r="C46" s="95">
        <v>9</v>
      </c>
      <c r="D46" s="95" t="s">
        <v>179</v>
      </c>
      <c r="E46" s="95" t="s">
        <v>510</v>
      </c>
      <c r="F46" s="95">
        <v>21</v>
      </c>
      <c r="G46" s="95">
        <v>21</v>
      </c>
      <c r="H46" s="185"/>
    </row>
    <row r="47" spans="1:8">
      <c r="A47" s="99">
        <v>19120563</v>
      </c>
      <c r="B47" s="100" t="s">
        <v>200</v>
      </c>
      <c r="C47" s="99">
        <v>10</v>
      </c>
      <c r="D47" s="99" t="s">
        <v>199</v>
      </c>
      <c r="E47" s="99" t="s">
        <v>507</v>
      </c>
      <c r="F47" s="95">
        <f t="shared" ref="F47:F51" si="1">G47</f>
        <v>25</v>
      </c>
      <c r="G47" s="99">
        <v>25</v>
      </c>
      <c r="H47" s="188" t="s">
        <v>519</v>
      </c>
    </row>
    <row r="48" spans="1:8">
      <c r="A48" s="99">
        <v>19120566</v>
      </c>
      <c r="B48" s="100" t="s">
        <v>207</v>
      </c>
      <c r="C48" s="99">
        <v>10</v>
      </c>
      <c r="D48" s="99" t="s">
        <v>199</v>
      </c>
      <c r="E48" s="99" t="s">
        <v>507</v>
      </c>
      <c r="F48" s="95">
        <f t="shared" si="1"/>
        <v>25</v>
      </c>
      <c r="G48" s="99">
        <v>25</v>
      </c>
      <c r="H48" s="185"/>
    </row>
    <row r="49" spans="1:8">
      <c r="A49" s="99">
        <v>19120581</v>
      </c>
      <c r="B49" s="100" t="s">
        <v>210</v>
      </c>
      <c r="C49" s="99">
        <v>10</v>
      </c>
      <c r="D49" s="99" t="s">
        <v>199</v>
      </c>
      <c r="E49" s="99" t="s">
        <v>507</v>
      </c>
      <c r="F49" s="95">
        <f t="shared" si="1"/>
        <v>25</v>
      </c>
      <c r="G49" s="99">
        <v>25</v>
      </c>
      <c r="H49" s="185"/>
    </row>
    <row r="50" spans="1:8">
      <c r="A50" s="99">
        <v>19120582</v>
      </c>
      <c r="B50" s="100" t="s">
        <v>213</v>
      </c>
      <c r="C50" s="99">
        <v>10</v>
      </c>
      <c r="D50" s="99" t="s">
        <v>199</v>
      </c>
      <c r="E50" s="99" t="s">
        <v>507</v>
      </c>
      <c r="F50" s="95">
        <f t="shared" si="1"/>
        <v>25</v>
      </c>
      <c r="G50" s="99">
        <v>25</v>
      </c>
      <c r="H50" s="185"/>
    </row>
    <row r="51" spans="1:8">
      <c r="A51" s="99">
        <v>18120237</v>
      </c>
      <c r="B51" s="100" t="s">
        <v>216</v>
      </c>
      <c r="C51" s="99">
        <v>10</v>
      </c>
      <c r="D51" s="99" t="s">
        <v>199</v>
      </c>
      <c r="E51" s="99" t="s">
        <v>507</v>
      </c>
      <c r="F51" s="95">
        <f t="shared" si="1"/>
        <v>25</v>
      </c>
      <c r="G51" s="99">
        <v>25</v>
      </c>
      <c r="H51" s="185"/>
    </row>
    <row r="52" spans="1:8">
      <c r="A52" s="95">
        <v>19120081</v>
      </c>
      <c r="B52" s="96" t="s">
        <v>220</v>
      </c>
      <c r="C52" s="95">
        <v>11</v>
      </c>
      <c r="D52" s="95" t="s">
        <v>219</v>
      </c>
      <c r="E52" s="95" t="s">
        <v>510</v>
      </c>
      <c r="F52" s="95">
        <v>25.5</v>
      </c>
      <c r="G52" s="95">
        <v>25.5</v>
      </c>
      <c r="H52" s="184"/>
    </row>
    <row r="53" spans="1:8">
      <c r="A53" s="95">
        <v>19120062</v>
      </c>
      <c r="B53" s="96" t="s">
        <v>227</v>
      </c>
      <c r="C53" s="95">
        <v>11</v>
      </c>
      <c r="D53" s="95" t="s">
        <v>219</v>
      </c>
      <c r="E53" s="95" t="s">
        <v>510</v>
      </c>
      <c r="F53" s="95">
        <v>25.5</v>
      </c>
      <c r="G53" s="95">
        <v>25.5</v>
      </c>
      <c r="H53" s="185"/>
    </row>
    <row r="54" spans="1:8">
      <c r="A54" s="95">
        <v>19120061</v>
      </c>
      <c r="B54" s="96" t="s">
        <v>230</v>
      </c>
      <c r="C54" s="95">
        <v>11</v>
      </c>
      <c r="D54" s="95" t="s">
        <v>219</v>
      </c>
      <c r="E54" s="95" t="s">
        <v>510</v>
      </c>
      <c r="F54" s="95">
        <v>25.5</v>
      </c>
      <c r="G54" s="95">
        <v>25.5</v>
      </c>
      <c r="H54" s="185"/>
    </row>
    <row r="55" spans="1:8">
      <c r="A55" s="95">
        <v>19120125</v>
      </c>
      <c r="B55" s="96" t="s">
        <v>233</v>
      </c>
      <c r="C55" s="95">
        <v>11</v>
      </c>
      <c r="D55" s="95" t="s">
        <v>219</v>
      </c>
      <c r="E55" s="95" t="s">
        <v>510</v>
      </c>
      <c r="F55" s="95">
        <v>25.5</v>
      </c>
      <c r="G55" s="95">
        <v>25.5</v>
      </c>
      <c r="H55" s="185"/>
    </row>
    <row r="56" spans="1:8">
      <c r="A56" s="95">
        <v>19120079</v>
      </c>
      <c r="B56" s="96" t="s">
        <v>236</v>
      </c>
      <c r="C56" s="95">
        <v>11</v>
      </c>
      <c r="D56" s="95" t="s">
        <v>219</v>
      </c>
      <c r="E56" s="95" t="s">
        <v>510</v>
      </c>
      <c r="F56" s="95">
        <v>25.5</v>
      </c>
      <c r="G56" s="95">
        <v>25.5</v>
      </c>
      <c r="H56" s="185"/>
    </row>
    <row r="57" spans="1:8">
      <c r="A57" s="99">
        <v>19120729</v>
      </c>
      <c r="B57" s="100" t="s">
        <v>240</v>
      </c>
      <c r="C57" s="99">
        <v>12</v>
      </c>
      <c r="D57" s="99" t="s">
        <v>239</v>
      </c>
      <c r="E57" s="99" t="s">
        <v>509</v>
      </c>
      <c r="F57" s="95">
        <f t="shared" ref="F57:F76" si="2">G57</f>
        <v>24</v>
      </c>
      <c r="G57" s="99">
        <v>24</v>
      </c>
      <c r="H57" s="188" t="s">
        <v>520</v>
      </c>
    </row>
    <row r="58" spans="1:8">
      <c r="A58" s="99">
        <v>19120629</v>
      </c>
      <c r="B58" s="100" t="s">
        <v>247</v>
      </c>
      <c r="C58" s="99">
        <v>12</v>
      </c>
      <c r="D58" s="99" t="s">
        <v>239</v>
      </c>
      <c r="E58" s="99" t="s">
        <v>509</v>
      </c>
      <c r="F58" s="95">
        <f t="shared" si="2"/>
        <v>24</v>
      </c>
      <c r="G58" s="99">
        <v>24</v>
      </c>
      <c r="H58" s="185"/>
    </row>
    <row r="59" spans="1:8">
      <c r="A59" s="99">
        <v>19120624</v>
      </c>
      <c r="B59" s="100" t="s">
        <v>250</v>
      </c>
      <c r="C59" s="99">
        <v>12</v>
      </c>
      <c r="D59" s="99" t="s">
        <v>239</v>
      </c>
      <c r="E59" s="99" t="s">
        <v>509</v>
      </c>
      <c r="F59" s="95">
        <f t="shared" si="2"/>
        <v>24</v>
      </c>
      <c r="G59" s="99">
        <v>24</v>
      </c>
      <c r="H59" s="185"/>
    </row>
    <row r="60" spans="1:8">
      <c r="A60" s="99">
        <v>19120605</v>
      </c>
      <c r="B60" s="100" t="s">
        <v>252</v>
      </c>
      <c r="C60" s="99">
        <v>12</v>
      </c>
      <c r="D60" s="99" t="s">
        <v>239</v>
      </c>
      <c r="E60" s="99" t="s">
        <v>509</v>
      </c>
      <c r="F60" s="95">
        <f t="shared" si="2"/>
        <v>24</v>
      </c>
      <c r="G60" s="99">
        <v>24</v>
      </c>
      <c r="H60" s="185"/>
    </row>
    <row r="61" spans="1:8">
      <c r="A61" s="99">
        <v>19120644</v>
      </c>
      <c r="B61" s="100" t="s">
        <v>255</v>
      </c>
      <c r="C61" s="99">
        <v>12</v>
      </c>
      <c r="D61" s="99" t="s">
        <v>239</v>
      </c>
      <c r="E61" s="99" t="s">
        <v>509</v>
      </c>
      <c r="F61" s="95">
        <f t="shared" si="2"/>
        <v>24</v>
      </c>
      <c r="G61" s="99">
        <v>24</v>
      </c>
      <c r="H61" s="185"/>
    </row>
    <row r="62" spans="1:8">
      <c r="A62" s="95">
        <v>19120192</v>
      </c>
      <c r="B62" s="96" t="s">
        <v>258</v>
      </c>
      <c r="C62" s="95">
        <v>13</v>
      </c>
      <c r="D62" s="95" t="s">
        <v>257</v>
      </c>
      <c r="E62" s="95" t="s">
        <v>509</v>
      </c>
      <c r="F62" s="95">
        <f t="shared" si="2"/>
        <v>24</v>
      </c>
      <c r="G62" s="95">
        <v>24</v>
      </c>
      <c r="H62" s="184" t="s">
        <v>521</v>
      </c>
    </row>
    <row r="63" spans="1:8">
      <c r="A63" s="95">
        <v>19120464</v>
      </c>
      <c r="B63" s="96" t="s">
        <v>265</v>
      </c>
      <c r="C63" s="95">
        <v>13</v>
      </c>
      <c r="D63" s="95" t="s">
        <v>257</v>
      </c>
      <c r="E63" s="95" t="s">
        <v>509</v>
      </c>
      <c r="F63" s="95">
        <f t="shared" si="2"/>
        <v>24</v>
      </c>
      <c r="G63" s="95">
        <v>24</v>
      </c>
      <c r="H63" s="185"/>
    </row>
    <row r="64" spans="1:8">
      <c r="A64" s="95">
        <v>19120442</v>
      </c>
      <c r="B64" s="96" t="s">
        <v>268</v>
      </c>
      <c r="C64" s="95">
        <v>13</v>
      </c>
      <c r="D64" s="95" t="s">
        <v>257</v>
      </c>
      <c r="E64" s="95" t="s">
        <v>509</v>
      </c>
      <c r="F64" s="95">
        <f t="shared" si="2"/>
        <v>24</v>
      </c>
      <c r="G64" s="95">
        <v>24</v>
      </c>
      <c r="H64" s="185"/>
    </row>
    <row r="65" spans="1:8">
      <c r="A65" s="95">
        <v>19120465</v>
      </c>
      <c r="B65" s="96" t="s">
        <v>272</v>
      </c>
      <c r="C65" s="95">
        <v>13</v>
      </c>
      <c r="D65" s="95" t="s">
        <v>257</v>
      </c>
      <c r="E65" s="95" t="s">
        <v>509</v>
      </c>
      <c r="F65" s="95">
        <f t="shared" si="2"/>
        <v>24</v>
      </c>
      <c r="G65" s="95">
        <v>24</v>
      </c>
      <c r="H65" s="185"/>
    </row>
    <row r="66" spans="1:8">
      <c r="A66" s="95">
        <v>19120474</v>
      </c>
      <c r="B66" s="96" t="s">
        <v>275</v>
      </c>
      <c r="C66" s="95">
        <v>13</v>
      </c>
      <c r="D66" s="95" t="s">
        <v>257</v>
      </c>
      <c r="E66" s="95" t="s">
        <v>509</v>
      </c>
      <c r="F66" s="95">
        <f t="shared" si="2"/>
        <v>24</v>
      </c>
      <c r="G66" s="95">
        <v>24</v>
      </c>
      <c r="H66" s="185"/>
    </row>
    <row r="67" spans="1:8">
      <c r="A67" s="99">
        <v>19120549</v>
      </c>
      <c r="B67" s="100" t="s">
        <v>279</v>
      </c>
      <c r="C67" s="99">
        <v>14</v>
      </c>
      <c r="D67" s="99" t="s">
        <v>278</v>
      </c>
      <c r="E67" s="99" t="s">
        <v>507</v>
      </c>
      <c r="F67" s="95">
        <f t="shared" si="2"/>
        <v>30</v>
      </c>
      <c r="G67" s="99">
        <v>30</v>
      </c>
      <c r="H67" s="188"/>
    </row>
    <row r="68" spans="1:8">
      <c r="A68" s="99">
        <v>19120595</v>
      </c>
      <c r="B68" s="104" t="s">
        <v>286</v>
      </c>
      <c r="C68" s="99">
        <v>14</v>
      </c>
      <c r="D68" s="99" t="s">
        <v>278</v>
      </c>
      <c r="E68" s="99" t="s">
        <v>507</v>
      </c>
      <c r="F68" s="95">
        <f t="shared" si="2"/>
        <v>30</v>
      </c>
      <c r="G68" s="99">
        <v>30</v>
      </c>
      <c r="H68" s="185"/>
    </row>
    <row r="69" spans="1:8">
      <c r="A69" s="99">
        <v>1712292</v>
      </c>
      <c r="B69" s="100" t="s">
        <v>288</v>
      </c>
      <c r="C69" s="99">
        <v>14</v>
      </c>
      <c r="D69" s="99" t="s">
        <v>278</v>
      </c>
      <c r="E69" s="99" t="s">
        <v>507</v>
      </c>
      <c r="F69" s="95">
        <f t="shared" si="2"/>
        <v>30</v>
      </c>
      <c r="G69" s="99">
        <v>30</v>
      </c>
      <c r="H69" s="185"/>
    </row>
    <row r="70" spans="1:8">
      <c r="A70" s="99">
        <v>19120527</v>
      </c>
      <c r="B70" s="100" t="s">
        <v>220</v>
      </c>
      <c r="C70" s="99">
        <v>14</v>
      </c>
      <c r="D70" s="99" t="s">
        <v>278</v>
      </c>
      <c r="E70" s="99" t="s">
        <v>507</v>
      </c>
      <c r="F70" s="95">
        <f t="shared" si="2"/>
        <v>30</v>
      </c>
      <c r="G70" s="99">
        <v>30</v>
      </c>
      <c r="H70" s="185"/>
    </row>
    <row r="71" spans="1:8">
      <c r="A71" s="99">
        <v>1712605</v>
      </c>
      <c r="B71" s="100" t="s">
        <v>293</v>
      </c>
      <c r="C71" s="99">
        <v>14</v>
      </c>
      <c r="D71" s="99" t="s">
        <v>278</v>
      </c>
      <c r="E71" s="99" t="s">
        <v>507</v>
      </c>
      <c r="F71" s="95">
        <f t="shared" si="2"/>
        <v>30</v>
      </c>
      <c r="G71" s="99">
        <v>30</v>
      </c>
      <c r="H71" s="185"/>
    </row>
    <row r="72" spans="1:8">
      <c r="A72" s="95">
        <v>19120190</v>
      </c>
      <c r="B72" s="96" t="s">
        <v>297</v>
      </c>
      <c r="C72" s="95">
        <v>15</v>
      </c>
      <c r="D72" s="95" t="s">
        <v>296</v>
      </c>
      <c r="E72" s="95" t="s">
        <v>508</v>
      </c>
      <c r="F72" s="95">
        <f t="shared" si="2"/>
        <v>30</v>
      </c>
      <c r="G72" s="95">
        <v>30</v>
      </c>
      <c r="H72" s="184" t="s">
        <v>522</v>
      </c>
    </row>
    <row r="73" spans="1:8">
      <c r="A73" s="95">
        <v>19120540</v>
      </c>
      <c r="B73" s="96" t="s">
        <v>303</v>
      </c>
      <c r="C73" s="95">
        <v>15</v>
      </c>
      <c r="D73" s="95" t="s">
        <v>296</v>
      </c>
      <c r="E73" s="95" t="s">
        <v>508</v>
      </c>
      <c r="F73" s="95">
        <f t="shared" si="2"/>
        <v>30</v>
      </c>
      <c r="G73" s="95">
        <v>30</v>
      </c>
      <c r="H73" s="185"/>
    </row>
    <row r="74" spans="1:8">
      <c r="A74" s="95">
        <v>19120218</v>
      </c>
      <c r="B74" s="96" t="s">
        <v>305</v>
      </c>
      <c r="C74" s="95">
        <v>15</v>
      </c>
      <c r="D74" s="95" t="s">
        <v>296</v>
      </c>
      <c r="E74" s="95" t="s">
        <v>508</v>
      </c>
      <c r="F74" s="95">
        <f t="shared" si="2"/>
        <v>30</v>
      </c>
      <c r="G74" s="95">
        <v>30</v>
      </c>
      <c r="H74" s="185"/>
    </row>
    <row r="75" spans="1:8">
      <c r="A75" s="95">
        <v>19120189</v>
      </c>
      <c r="B75" s="96" t="s">
        <v>307</v>
      </c>
      <c r="C75" s="95">
        <v>15</v>
      </c>
      <c r="D75" s="95" t="s">
        <v>296</v>
      </c>
      <c r="E75" s="95" t="s">
        <v>508</v>
      </c>
      <c r="F75" s="95">
        <f t="shared" si="2"/>
        <v>30</v>
      </c>
      <c r="G75" s="95">
        <v>30</v>
      </c>
      <c r="H75" s="185"/>
    </row>
    <row r="76" spans="1:8">
      <c r="A76" s="95">
        <v>19120593</v>
      </c>
      <c r="B76" s="96" t="s">
        <v>310</v>
      </c>
      <c r="C76" s="95">
        <v>15</v>
      </c>
      <c r="D76" s="95" t="s">
        <v>296</v>
      </c>
      <c r="E76" s="95" t="s">
        <v>508</v>
      </c>
      <c r="F76" s="95">
        <f t="shared" si="2"/>
        <v>30</v>
      </c>
      <c r="G76" s="95">
        <v>30</v>
      </c>
      <c r="H76" s="185"/>
    </row>
    <row r="77" spans="1:8">
      <c r="A77" s="99">
        <v>19120426</v>
      </c>
      <c r="B77" s="100" t="s">
        <v>314</v>
      </c>
      <c r="C77" s="99">
        <v>16</v>
      </c>
      <c r="D77" s="99" t="s">
        <v>313</v>
      </c>
      <c r="E77" s="99" t="s">
        <v>510</v>
      </c>
      <c r="F77" s="95">
        <v>25.5</v>
      </c>
      <c r="G77" s="95">
        <v>25.5</v>
      </c>
      <c r="H77" s="188"/>
    </row>
    <row r="78" spans="1:8">
      <c r="A78" s="99">
        <v>19120302</v>
      </c>
      <c r="B78" s="100" t="s">
        <v>321</v>
      </c>
      <c r="C78" s="99">
        <v>16</v>
      </c>
      <c r="D78" s="99" t="s">
        <v>313</v>
      </c>
      <c r="E78" s="99" t="s">
        <v>510</v>
      </c>
      <c r="F78" s="95">
        <v>25.5</v>
      </c>
      <c r="G78" s="95">
        <v>25.5</v>
      </c>
      <c r="H78" s="185"/>
    </row>
    <row r="79" spans="1:8">
      <c r="A79" s="99">
        <v>19120383</v>
      </c>
      <c r="B79" s="100" t="s">
        <v>324</v>
      </c>
      <c r="C79" s="99">
        <v>16</v>
      </c>
      <c r="D79" s="99" t="s">
        <v>313</v>
      </c>
      <c r="E79" s="99" t="s">
        <v>510</v>
      </c>
      <c r="F79" s="95">
        <v>25.5</v>
      </c>
      <c r="G79" s="95">
        <v>25.5</v>
      </c>
      <c r="H79" s="185"/>
    </row>
    <row r="80" spans="1:8">
      <c r="A80" s="99">
        <v>19120492</v>
      </c>
      <c r="B80" s="100" t="s">
        <v>327</v>
      </c>
      <c r="C80" s="99">
        <v>16</v>
      </c>
      <c r="D80" s="99" t="s">
        <v>313</v>
      </c>
      <c r="E80" s="99" t="s">
        <v>510</v>
      </c>
      <c r="F80" s="95">
        <v>25.5</v>
      </c>
      <c r="G80" s="95">
        <v>25.5</v>
      </c>
      <c r="H80" s="185"/>
    </row>
    <row r="81" spans="1:8">
      <c r="A81" s="99">
        <v>19120496</v>
      </c>
      <c r="B81" s="100" t="s">
        <v>330</v>
      </c>
      <c r="C81" s="99">
        <v>16</v>
      </c>
      <c r="D81" s="99" t="s">
        <v>313</v>
      </c>
      <c r="E81" s="99" t="s">
        <v>510</v>
      </c>
      <c r="F81" s="95">
        <v>25.5</v>
      </c>
      <c r="G81" s="95">
        <v>25.5</v>
      </c>
      <c r="H81" s="185"/>
    </row>
    <row r="82" spans="1:8">
      <c r="A82" s="95">
        <v>19120620</v>
      </c>
      <c r="B82" s="96" t="s">
        <v>334</v>
      </c>
      <c r="C82" s="95">
        <v>17</v>
      </c>
      <c r="D82" s="105" t="s">
        <v>333</v>
      </c>
      <c r="E82" s="105" t="s">
        <v>508</v>
      </c>
      <c r="F82" s="95">
        <f t="shared" ref="F82:F96" si="3">G82</f>
        <v>30</v>
      </c>
      <c r="G82" s="105">
        <v>30</v>
      </c>
      <c r="H82" s="189"/>
    </row>
    <row r="83" spans="1:8">
      <c r="A83" s="95">
        <v>19120668</v>
      </c>
      <c r="B83" s="96" t="s">
        <v>340</v>
      </c>
      <c r="C83" s="95">
        <v>17</v>
      </c>
      <c r="D83" s="105" t="s">
        <v>333</v>
      </c>
      <c r="E83" s="105" t="s">
        <v>508</v>
      </c>
      <c r="F83" s="95">
        <f t="shared" si="3"/>
        <v>30</v>
      </c>
      <c r="G83" s="105">
        <v>30</v>
      </c>
      <c r="H83" s="185"/>
    </row>
    <row r="84" spans="1:8">
      <c r="A84" s="95">
        <v>19120628</v>
      </c>
      <c r="B84" s="96" t="s">
        <v>343</v>
      </c>
      <c r="C84" s="95">
        <v>17</v>
      </c>
      <c r="D84" s="105" t="s">
        <v>333</v>
      </c>
      <c r="E84" s="105" t="s">
        <v>508</v>
      </c>
      <c r="F84" s="95">
        <f t="shared" si="3"/>
        <v>30</v>
      </c>
      <c r="G84" s="105">
        <v>30</v>
      </c>
      <c r="H84" s="185"/>
    </row>
    <row r="85" spans="1:8">
      <c r="A85" s="95">
        <v>19120443</v>
      </c>
      <c r="B85" s="96" t="s">
        <v>346</v>
      </c>
      <c r="C85" s="95">
        <v>17</v>
      </c>
      <c r="D85" s="105" t="s">
        <v>333</v>
      </c>
      <c r="E85" s="105" t="s">
        <v>508</v>
      </c>
      <c r="F85" s="95">
        <f t="shared" si="3"/>
        <v>30</v>
      </c>
      <c r="G85" s="105">
        <v>30</v>
      </c>
      <c r="H85" s="185"/>
    </row>
    <row r="86" spans="1:8">
      <c r="A86" s="95">
        <v>19120650</v>
      </c>
      <c r="B86" s="96" t="s">
        <v>349</v>
      </c>
      <c r="C86" s="95">
        <v>17</v>
      </c>
      <c r="D86" s="105" t="s">
        <v>333</v>
      </c>
      <c r="E86" s="105" t="s">
        <v>508</v>
      </c>
      <c r="F86" s="95">
        <f t="shared" si="3"/>
        <v>30</v>
      </c>
      <c r="G86" s="105">
        <v>30</v>
      </c>
      <c r="H86" s="185"/>
    </row>
    <row r="87" spans="1:8">
      <c r="A87" s="99">
        <v>18120514</v>
      </c>
      <c r="B87" s="100" t="s">
        <v>353</v>
      </c>
      <c r="C87" s="99">
        <v>18</v>
      </c>
      <c r="D87" s="99" t="s">
        <v>352</v>
      </c>
      <c r="E87" s="99" t="s">
        <v>509</v>
      </c>
      <c r="F87" s="95">
        <f t="shared" si="3"/>
        <v>22.5</v>
      </c>
      <c r="G87" s="99">
        <v>22.5</v>
      </c>
      <c r="H87" s="188" t="s">
        <v>523</v>
      </c>
    </row>
    <row r="88" spans="1:8">
      <c r="A88" s="99">
        <v>18120139</v>
      </c>
      <c r="B88" s="100" t="s">
        <v>360</v>
      </c>
      <c r="C88" s="99">
        <v>18</v>
      </c>
      <c r="D88" s="99" t="s">
        <v>352</v>
      </c>
      <c r="E88" s="99" t="s">
        <v>509</v>
      </c>
      <c r="F88" s="95">
        <f t="shared" si="3"/>
        <v>22.5</v>
      </c>
      <c r="G88" s="99">
        <v>22.5</v>
      </c>
      <c r="H88" s="185"/>
    </row>
    <row r="89" spans="1:8">
      <c r="A89" s="99">
        <v>1712603</v>
      </c>
      <c r="B89" s="100" t="s">
        <v>363</v>
      </c>
      <c r="C89" s="99">
        <v>18</v>
      </c>
      <c r="D89" s="99" t="s">
        <v>352</v>
      </c>
      <c r="E89" s="99" t="s">
        <v>509</v>
      </c>
      <c r="F89" s="95">
        <f t="shared" si="3"/>
        <v>22.5</v>
      </c>
      <c r="G89" s="99">
        <v>22.5</v>
      </c>
      <c r="H89" s="185"/>
    </row>
    <row r="90" spans="1:8">
      <c r="A90" s="99">
        <v>19120452</v>
      </c>
      <c r="B90" s="100" t="s">
        <v>365</v>
      </c>
      <c r="C90" s="99">
        <v>18</v>
      </c>
      <c r="D90" s="99" t="s">
        <v>352</v>
      </c>
      <c r="E90" s="99" t="s">
        <v>509</v>
      </c>
      <c r="F90" s="95">
        <f t="shared" si="3"/>
        <v>22.5</v>
      </c>
      <c r="G90" s="99">
        <v>22.5</v>
      </c>
      <c r="H90" s="185"/>
    </row>
    <row r="91" spans="1:8">
      <c r="A91" s="99">
        <v>18120525</v>
      </c>
      <c r="B91" s="100" t="s">
        <v>369</v>
      </c>
      <c r="C91" s="99">
        <v>18</v>
      </c>
      <c r="D91" s="99" t="s">
        <v>352</v>
      </c>
      <c r="E91" s="99" t="s">
        <v>509</v>
      </c>
      <c r="F91" s="95">
        <f t="shared" si="3"/>
        <v>22.5</v>
      </c>
      <c r="G91" s="99">
        <v>22.5</v>
      </c>
      <c r="H91" s="185"/>
    </row>
    <row r="92" spans="1:8">
      <c r="A92" s="58">
        <v>19120721</v>
      </c>
      <c r="B92" s="106" t="s">
        <v>373</v>
      </c>
      <c r="C92" s="95">
        <v>19</v>
      </c>
      <c r="D92" s="95" t="s">
        <v>372</v>
      </c>
      <c r="E92" s="95" t="s">
        <v>508</v>
      </c>
      <c r="F92" s="95">
        <f t="shared" si="3"/>
        <v>30</v>
      </c>
      <c r="G92" s="95">
        <v>30</v>
      </c>
      <c r="H92" s="184"/>
    </row>
    <row r="93" spans="1:8">
      <c r="A93" s="95">
        <v>19120728</v>
      </c>
      <c r="B93" s="96" t="s">
        <v>380</v>
      </c>
      <c r="C93" s="95">
        <v>19</v>
      </c>
      <c r="D93" s="95" t="s">
        <v>372</v>
      </c>
      <c r="E93" s="95" t="s">
        <v>508</v>
      </c>
      <c r="F93" s="95">
        <f t="shared" si="3"/>
        <v>30</v>
      </c>
      <c r="G93" s="95">
        <v>30</v>
      </c>
      <c r="H93" s="185"/>
    </row>
    <row r="94" spans="1:8">
      <c r="A94" s="95">
        <v>19120731</v>
      </c>
      <c r="B94" s="96" t="s">
        <v>383</v>
      </c>
      <c r="C94" s="95">
        <v>19</v>
      </c>
      <c r="D94" s="95" t="s">
        <v>372</v>
      </c>
      <c r="E94" s="95" t="s">
        <v>508</v>
      </c>
      <c r="F94" s="95">
        <f t="shared" si="3"/>
        <v>30</v>
      </c>
      <c r="G94" s="95">
        <v>30</v>
      </c>
      <c r="H94" s="185"/>
    </row>
    <row r="95" spans="1:8">
      <c r="A95" s="95">
        <v>19120678</v>
      </c>
      <c r="B95" s="96" t="s">
        <v>386</v>
      </c>
      <c r="C95" s="95">
        <v>19</v>
      </c>
      <c r="D95" s="95" t="s">
        <v>372</v>
      </c>
      <c r="E95" s="95" t="s">
        <v>508</v>
      </c>
      <c r="F95" s="95">
        <f t="shared" si="3"/>
        <v>30</v>
      </c>
      <c r="G95" s="95">
        <v>30</v>
      </c>
      <c r="H95" s="185"/>
    </row>
    <row r="96" spans="1:8">
      <c r="A96" s="95">
        <v>19120699</v>
      </c>
      <c r="B96" s="96" t="s">
        <v>389</v>
      </c>
      <c r="C96" s="95">
        <v>19</v>
      </c>
      <c r="D96" s="95" t="s">
        <v>372</v>
      </c>
      <c r="E96" s="95" t="s">
        <v>508</v>
      </c>
      <c r="F96" s="95">
        <f t="shared" si="3"/>
        <v>30</v>
      </c>
      <c r="G96" s="95">
        <v>30</v>
      </c>
      <c r="H96" s="185"/>
    </row>
    <row r="97" spans="1:8">
      <c r="A97" s="99">
        <v>19120272</v>
      </c>
      <c r="B97" s="100" t="s">
        <v>394</v>
      </c>
      <c r="C97" s="99">
        <v>20</v>
      </c>
      <c r="D97" s="99" t="s">
        <v>392</v>
      </c>
      <c r="E97" s="99" t="s">
        <v>510</v>
      </c>
      <c r="F97" s="95">
        <v>24</v>
      </c>
      <c r="G97" s="95">
        <v>24</v>
      </c>
      <c r="H97" s="188"/>
    </row>
    <row r="98" spans="1:8">
      <c r="A98" s="99">
        <v>19120260</v>
      </c>
      <c r="B98" s="100" t="s">
        <v>398</v>
      </c>
      <c r="C98" s="99">
        <v>20</v>
      </c>
      <c r="D98" s="99" t="s">
        <v>392</v>
      </c>
      <c r="E98" s="99" t="s">
        <v>510</v>
      </c>
      <c r="F98" s="95">
        <v>24</v>
      </c>
      <c r="G98" s="95">
        <v>24</v>
      </c>
      <c r="H98" s="185"/>
    </row>
    <row r="99" spans="1:8">
      <c r="A99" s="99">
        <v>19120175</v>
      </c>
      <c r="B99" s="100" t="s">
        <v>400</v>
      </c>
      <c r="C99" s="99">
        <v>20</v>
      </c>
      <c r="D99" s="99" t="s">
        <v>392</v>
      </c>
      <c r="E99" s="99" t="s">
        <v>510</v>
      </c>
      <c r="F99" s="95">
        <v>24</v>
      </c>
      <c r="G99" s="95">
        <v>24</v>
      </c>
      <c r="H99" s="185"/>
    </row>
    <row r="100" spans="1:8">
      <c r="A100" s="99">
        <v>19120152</v>
      </c>
      <c r="B100" s="100" t="s">
        <v>403</v>
      </c>
      <c r="C100" s="99">
        <v>20</v>
      </c>
      <c r="D100" s="99" t="s">
        <v>392</v>
      </c>
      <c r="E100" s="99" t="s">
        <v>510</v>
      </c>
      <c r="F100" s="95">
        <v>24</v>
      </c>
      <c r="G100" s="95">
        <v>24</v>
      </c>
      <c r="H100" s="185"/>
    </row>
    <row r="101" spans="1:8">
      <c r="A101" s="99"/>
      <c r="B101" s="100"/>
      <c r="C101" s="99">
        <v>20</v>
      </c>
      <c r="D101" s="99" t="s">
        <v>392</v>
      </c>
      <c r="E101" s="99" t="s">
        <v>510</v>
      </c>
      <c r="F101" s="95">
        <v>24</v>
      </c>
      <c r="G101" s="95">
        <v>24</v>
      </c>
      <c r="H101" s="185"/>
    </row>
    <row r="102" spans="1:8">
      <c r="A102" s="95">
        <v>19120201</v>
      </c>
      <c r="B102" s="96" t="s">
        <v>407</v>
      </c>
      <c r="C102" s="95">
        <v>21</v>
      </c>
      <c r="D102" s="95" t="s">
        <v>406</v>
      </c>
      <c r="E102" s="95" t="s">
        <v>509</v>
      </c>
      <c r="F102" s="95">
        <f t="shared" ref="F102:F121" si="4">G102</f>
        <v>24</v>
      </c>
      <c r="G102" s="95">
        <v>24</v>
      </c>
      <c r="H102" s="184" t="s">
        <v>524</v>
      </c>
    </row>
    <row r="103" spans="1:8">
      <c r="A103" s="95">
        <v>19120250</v>
      </c>
      <c r="B103" s="96" t="s">
        <v>414</v>
      </c>
      <c r="C103" s="95">
        <v>21</v>
      </c>
      <c r="D103" s="95" t="s">
        <v>406</v>
      </c>
      <c r="E103" s="95" t="s">
        <v>509</v>
      </c>
      <c r="F103" s="95">
        <f t="shared" si="4"/>
        <v>24</v>
      </c>
      <c r="G103" s="95">
        <v>24</v>
      </c>
      <c r="H103" s="185"/>
    </row>
    <row r="104" spans="1:8">
      <c r="A104" s="95">
        <v>19120490</v>
      </c>
      <c r="B104" s="96" t="s">
        <v>417</v>
      </c>
      <c r="C104" s="95">
        <v>21</v>
      </c>
      <c r="D104" s="95" t="s">
        <v>406</v>
      </c>
      <c r="E104" s="95" t="s">
        <v>509</v>
      </c>
      <c r="F104" s="95">
        <f t="shared" si="4"/>
        <v>24</v>
      </c>
      <c r="G104" s="95">
        <v>24</v>
      </c>
      <c r="H104" s="185"/>
    </row>
    <row r="105" spans="1:8">
      <c r="A105" s="95">
        <v>19120493</v>
      </c>
      <c r="B105" s="96" t="s">
        <v>420</v>
      </c>
      <c r="C105" s="95">
        <v>21</v>
      </c>
      <c r="D105" s="95" t="s">
        <v>406</v>
      </c>
      <c r="E105" s="95" t="s">
        <v>509</v>
      </c>
      <c r="F105" s="95">
        <f t="shared" si="4"/>
        <v>24</v>
      </c>
      <c r="G105" s="95">
        <v>24</v>
      </c>
      <c r="H105" s="185"/>
    </row>
    <row r="106" spans="1:8">
      <c r="A106" s="95">
        <v>19120497</v>
      </c>
      <c r="B106" s="96" t="s">
        <v>423</v>
      </c>
      <c r="C106" s="95">
        <v>21</v>
      </c>
      <c r="D106" s="95" t="s">
        <v>406</v>
      </c>
      <c r="E106" s="95" t="s">
        <v>509</v>
      </c>
      <c r="F106" s="95">
        <f t="shared" si="4"/>
        <v>24</v>
      </c>
      <c r="G106" s="95">
        <v>24</v>
      </c>
      <c r="H106" s="185"/>
    </row>
    <row r="107" spans="1:8">
      <c r="A107" s="107">
        <v>18120419</v>
      </c>
      <c r="B107" s="104" t="s">
        <v>426</v>
      </c>
      <c r="C107" s="99">
        <v>22</v>
      </c>
      <c r="D107" s="99">
        <v>22</v>
      </c>
      <c r="E107" s="99" t="s">
        <v>507</v>
      </c>
      <c r="F107" s="95">
        <f t="shared" si="4"/>
        <v>25</v>
      </c>
      <c r="G107" s="99">
        <v>25</v>
      </c>
      <c r="H107" s="188" t="s">
        <v>525</v>
      </c>
    </row>
    <row r="108" spans="1:8">
      <c r="A108" s="99">
        <v>19120058</v>
      </c>
      <c r="B108" s="100" t="s">
        <v>433</v>
      </c>
      <c r="C108" s="99">
        <v>22</v>
      </c>
      <c r="D108" s="99">
        <v>22</v>
      </c>
      <c r="E108" s="99" t="s">
        <v>507</v>
      </c>
      <c r="F108" s="95">
        <f t="shared" si="4"/>
        <v>25</v>
      </c>
      <c r="G108" s="99">
        <v>25</v>
      </c>
      <c r="H108" s="185"/>
    </row>
    <row r="109" spans="1:8">
      <c r="A109" s="99">
        <v>19120060</v>
      </c>
      <c r="B109" s="100" t="s">
        <v>435</v>
      </c>
      <c r="C109" s="99">
        <v>22</v>
      </c>
      <c r="D109" s="99">
        <v>22</v>
      </c>
      <c r="E109" s="99" t="s">
        <v>507</v>
      </c>
      <c r="F109" s="95">
        <f t="shared" si="4"/>
        <v>25</v>
      </c>
      <c r="G109" s="99">
        <v>25</v>
      </c>
      <c r="H109" s="185"/>
    </row>
    <row r="110" spans="1:8">
      <c r="A110" s="99">
        <v>19120064</v>
      </c>
      <c r="B110" s="108" t="s">
        <v>437</v>
      </c>
      <c r="C110" s="99">
        <v>22</v>
      </c>
      <c r="D110" s="99">
        <v>22</v>
      </c>
      <c r="E110" s="99" t="s">
        <v>507</v>
      </c>
      <c r="F110" s="95">
        <f t="shared" si="4"/>
        <v>25</v>
      </c>
      <c r="G110" s="99">
        <v>25</v>
      </c>
      <c r="H110" s="185"/>
    </row>
    <row r="111" spans="1:8">
      <c r="A111" s="99">
        <v>19120167</v>
      </c>
      <c r="B111" s="100" t="s">
        <v>440</v>
      </c>
      <c r="C111" s="99">
        <v>22</v>
      </c>
      <c r="D111" s="99">
        <v>22</v>
      </c>
      <c r="E111" s="99" t="s">
        <v>507</v>
      </c>
      <c r="F111" s="95">
        <f t="shared" si="4"/>
        <v>25</v>
      </c>
      <c r="G111" s="99">
        <v>25</v>
      </c>
      <c r="H111" s="185"/>
    </row>
    <row r="112" spans="1:8">
      <c r="A112" s="95">
        <v>19120508</v>
      </c>
      <c r="B112" s="96" t="s">
        <v>443</v>
      </c>
      <c r="C112" s="95">
        <v>23</v>
      </c>
      <c r="D112" s="95" t="s">
        <v>442</v>
      </c>
      <c r="E112" s="95" t="s">
        <v>509</v>
      </c>
      <c r="F112" s="95">
        <f t="shared" si="4"/>
        <v>21</v>
      </c>
      <c r="G112" s="95">
        <v>21</v>
      </c>
      <c r="H112" s="184" t="s">
        <v>526</v>
      </c>
    </row>
    <row r="113" spans="1:8">
      <c r="A113" s="95">
        <v>19120366</v>
      </c>
      <c r="B113" s="96" t="s">
        <v>451</v>
      </c>
      <c r="C113" s="95">
        <v>23</v>
      </c>
      <c r="D113" s="95" t="s">
        <v>442</v>
      </c>
      <c r="E113" s="95" t="s">
        <v>509</v>
      </c>
      <c r="F113" s="95">
        <f t="shared" si="4"/>
        <v>21</v>
      </c>
      <c r="G113" s="95">
        <v>21</v>
      </c>
      <c r="H113" s="185"/>
    </row>
    <row r="114" spans="1:8">
      <c r="A114" s="95">
        <v>1612818</v>
      </c>
      <c r="B114" s="96" t="s">
        <v>453</v>
      </c>
      <c r="C114" s="95">
        <v>23</v>
      </c>
      <c r="D114" s="95" t="s">
        <v>442</v>
      </c>
      <c r="E114" s="95" t="s">
        <v>509</v>
      </c>
      <c r="F114" s="95">
        <f t="shared" si="4"/>
        <v>21</v>
      </c>
      <c r="G114" s="95">
        <v>21</v>
      </c>
      <c r="H114" s="185"/>
    </row>
    <row r="115" spans="1:8">
      <c r="A115" s="95">
        <v>19120486</v>
      </c>
      <c r="B115" s="96" t="s">
        <v>455</v>
      </c>
      <c r="C115" s="95">
        <v>23</v>
      </c>
      <c r="D115" s="95" t="s">
        <v>442</v>
      </c>
      <c r="E115" s="95" t="s">
        <v>509</v>
      </c>
      <c r="F115" s="95">
        <f t="shared" si="4"/>
        <v>21</v>
      </c>
      <c r="G115" s="95">
        <v>21</v>
      </c>
      <c r="H115" s="185"/>
    </row>
    <row r="116" spans="1:8">
      <c r="A116" s="97"/>
      <c r="B116" s="96"/>
      <c r="C116" s="95">
        <v>23</v>
      </c>
      <c r="D116" s="95" t="s">
        <v>442</v>
      </c>
      <c r="E116" s="95" t="s">
        <v>509</v>
      </c>
      <c r="F116" s="95">
        <f t="shared" si="4"/>
        <v>21</v>
      </c>
      <c r="G116" s="95">
        <v>21</v>
      </c>
      <c r="H116" s="185"/>
    </row>
    <row r="117" spans="1:8">
      <c r="A117" s="99">
        <v>19120444</v>
      </c>
      <c r="B117" s="100" t="s">
        <v>459</v>
      </c>
      <c r="C117" s="99">
        <v>24</v>
      </c>
      <c r="D117" s="99" t="s">
        <v>458</v>
      </c>
      <c r="E117" s="99" t="s">
        <v>508</v>
      </c>
      <c r="F117" s="95">
        <f t="shared" si="4"/>
        <v>30</v>
      </c>
      <c r="G117" s="99">
        <v>30</v>
      </c>
      <c r="H117" s="188"/>
    </row>
    <row r="118" spans="1:8">
      <c r="A118" s="99">
        <v>18120657</v>
      </c>
      <c r="B118" s="100" t="s">
        <v>466</v>
      </c>
      <c r="C118" s="99">
        <v>24</v>
      </c>
      <c r="D118" s="99" t="s">
        <v>458</v>
      </c>
      <c r="E118" s="99" t="s">
        <v>508</v>
      </c>
      <c r="F118" s="95">
        <f t="shared" si="4"/>
        <v>30</v>
      </c>
      <c r="G118" s="99">
        <v>30</v>
      </c>
      <c r="H118" s="185"/>
    </row>
    <row r="119" spans="1:8">
      <c r="A119" s="99">
        <v>18120577</v>
      </c>
      <c r="B119" s="100" t="s">
        <v>470</v>
      </c>
      <c r="C119" s="99">
        <v>24</v>
      </c>
      <c r="D119" s="99" t="s">
        <v>458</v>
      </c>
      <c r="E119" s="99" t="s">
        <v>508</v>
      </c>
      <c r="F119" s="95">
        <f t="shared" si="4"/>
        <v>30</v>
      </c>
      <c r="G119" s="99">
        <v>30</v>
      </c>
      <c r="H119" s="185"/>
    </row>
    <row r="120" spans="1:8">
      <c r="A120" s="99">
        <v>18120590</v>
      </c>
      <c r="B120" s="100" t="s">
        <v>473</v>
      </c>
      <c r="C120" s="99">
        <v>24</v>
      </c>
      <c r="D120" s="99" t="s">
        <v>458</v>
      </c>
      <c r="E120" s="99" t="s">
        <v>508</v>
      </c>
      <c r="F120" s="95">
        <f t="shared" si="4"/>
        <v>30</v>
      </c>
      <c r="G120" s="99">
        <v>30</v>
      </c>
      <c r="H120" s="185"/>
    </row>
    <row r="121" spans="1:8">
      <c r="A121" s="99">
        <v>18120505</v>
      </c>
      <c r="B121" s="100" t="s">
        <v>476</v>
      </c>
      <c r="C121" s="99">
        <v>24</v>
      </c>
      <c r="D121" s="99" t="s">
        <v>458</v>
      </c>
      <c r="E121" s="99" t="s">
        <v>508</v>
      </c>
      <c r="F121" s="95">
        <f t="shared" si="4"/>
        <v>30</v>
      </c>
      <c r="G121" s="99">
        <v>30</v>
      </c>
      <c r="H121" s="185"/>
    </row>
    <row r="122" spans="1:8">
      <c r="A122" s="109"/>
      <c r="B122" s="109"/>
      <c r="C122" s="109"/>
      <c r="D122" s="109"/>
      <c r="E122" s="109"/>
      <c r="F122" s="109"/>
      <c r="G122" s="109"/>
      <c r="H122" s="114"/>
    </row>
    <row r="123" spans="1:8">
      <c r="A123" s="109"/>
      <c r="B123" s="109"/>
      <c r="C123" s="109"/>
      <c r="D123" s="109"/>
      <c r="E123" s="109"/>
      <c r="F123" s="109"/>
      <c r="G123" s="109"/>
      <c r="H123" s="114"/>
    </row>
    <row r="124" spans="1:8">
      <c r="A124" s="109"/>
      <c r="B124" s="109"/>
      <c r="C124" s="109"/>
      <c r="D124" s="109"/>
      <c r="E124" s="109"/>
      <c r="F124" s="109"/>
      <c r="G124" s="109"/>
      <c r="H124" s="114"/>
    </row>
    <row r="125" spans="1:8">
      <c r="A125" s="109"/>
      <c r="B125" s="109"/>
      <c r="C125" s="109"/>
      <c r="D125" s="109"/>
      <c r="E125" s="109"/>
      <c r="F125" s="109"/>
      <c r="G125" s="109"/>
      <c r="H125" s="114"/>
    </row>
    <row r="126" spans="1:8">
      <c r="A126" s="109"/>
      <c r="B126" s="109"/>
      <c r="C126" s="109"/>
      <c r="D126" s="109"/>
      <c r="E126" s="109"/>
      <c r="F126" s="109"/>
      <c r="G126" s="109"/>
      <c r="H126" s="114"/>
    </row>
    <row r="127" spans="1:8">
      <c r="A127" s="109"/>
      <c r="B127" s="109"/>
      <c r="C127" s="109"/>
      <c r="D127" s="109"/>
      <c r="E127" s="109"/>
      <c r="F127" s="109"/>
      <c r="G127" s="109"/>
      <c r="H127" s="114"/>
    </row>
    <row r="128" spans="1:8">
      <c r="A128" s="109"/>
      <c r="B128" s="109"/>
      <c r="C128" s="109"/>
      <c r="D128" s="109"/>
      <c r="E128" s="109"/>
      <c r="F128" s="109"/>
      <c r="G128" s="109"/>
      <c r="H128" s="114"/>
    </row>
    <row r="129" spans="1:8">
      <c r="A129" s="109"/>
      <c r="B129" s="109"/>
      <c r="C129" s="109"/>
      <c r="D129" s="109"/>
      <c r="E129" s="109"/>
      <c r="F129" s="109"/>
      <c r="G129" s="109"/>
      <c r="H129" s="114"/>
    </row>
    <row r="130" spans="1:8">
      <c r="A130" s="109"/>
      <c r="B130" s="109"/>
      <c r="C130" s="109"/>
      <c r="D130" s="109"/>
      <c r="E130" s="109"/>
      <c r="F130" s="109"/>
      <c r="G130" s="109"/>
      <c r="H130" s="114"/>
    </row>
    <row r="131" spans="1:8">
      <c r="A131" s="109"/>
      <c r="B131" s="109"/>
      <c r="C131" s="109"/>
      <c r="D131" s="109"/>
      <c r="E131" s="109"/>
      <c r="F131" s="109"/>
      <c r="G131" s="109"/>
      <c r="H131" s="114"/>
    </row>
    <row r="132" spans="1:8">
      <c r="A132" s="109"/>
      <c r="B132" s="109"/>
      <c r="C132" s="109"/>
      <c r="D132" s="109"/>
      <c r="E132" s="109"/>
      <c r="F132" s="109"/>
      <c r="G132" s="109"/>
      <c r="H132" s="114"/>
    </row>
    <row r="133" spans="1:8">
      <c r="A133" s="109"/>
      <c r="B133" s="109"/>
      <c r="C133" s="109"/>
      <c r="D133" s="109"/>
      <c r="E133" s="109"/>
      <c r="F133" s="109"/>
      <c r="G133" s="109"/>
      <c r="H133" s="114"/>
    </row>
    <row r="134" spans="1:8">
      <c r="A134" s="109"/>
      <c r="B134" s="109"/>
      <c r="C134" s="109"/>
      <c r="D134" s="109"/>
      <c r="E134" s="109"/>
      <c r="F134" s="109"/>
      <c r="G134" s="109"/>
      <c r="H134" s="114"/>
    </row>
    <row r="135" spans="1:8">
      <c r="A135" s="109"/>
      <c r="B135" s="109"/>
      <c r="C135" s="109"/>
      <c r="D135" s="109"/>
      <c r="E135" s="109"/>
      <c r="F135" s="109"/>
      <c r="G135" s="109"/>
      <c r="H135" s="114"/>
    </row>
    <row r="136" spans="1:8">
      <c r="A136" s="109"/>
      <c r="B136" s="109"/>
      <c r="C136" s="109"/>
      <c r="D136" s="109"/>
      <c r="E136" s="109"/>
      <c r="F136" s="109"/>
      <c r="G136" s="109"/>
      <c r="H136" s="114"/>
    </row>
    <row r="137" spans="1:8">
      <c r="A137" s="109"/>
      <c r="B137" s="109"/>
      <c r="C137" s="109"/>
      <c r="D137" s="109"/>
      <c r="E137" s="109"/>
      <c r="F137" s="109"/>
      <c r="G137" s="109"/>
      <c r="H137" s="114"/>
    </row>
    <row r="138" spans="1:8">
      <c r="A138" s="109"/>
      <c r="B138" s="109"/>
      <c r="C138" s="109"/>
      <c r="D138" s="109"/>
      <c r="E138" s="109"/>
      <c r="F138" s="109"/>
      <c r="G138" s="109"/>
      <c r="H138" s="114"/>
    </row>
    <row r="139" spans="1:8">
      <c r="A139" s="109"/>
      <c r="B139" s="109"/>
      <c r="C139" s="109"/>
      <c r="D139" s="109"/>
      <c r="E139" s="109"/>
      <c r="F139" s="109"/>
      <c r="G139" s="109"/>
      <c r="H139" s="114"/>
    </row>
    <row r="140" spans="1:8">
      <c r="A140" s="109"/>
      <c r="B140" s="109"/>
      <c r="C140" s="109"/>
      <c r="D140" s="109"/>
      <c r="E140" s="109"/>
      <c r="F140" s="109"/>
      <c r="G140" s="109"/>
      <c r="H140" s="114"/>
    </row>
    <row r="141" spans="1:8">
      <c r="A141" s="109"/>
      <c r="B141" s="109"/>
      <c r="C141" s="109"/>
      <c r="D141" s="109"/>
      <c r="E141" s="109"/>
      <c r="F141" s="109"/>
      <c r="G141" s="109"/>
      <c r="H141" s="114"/>
    </row>
    <row r="142" spans="1:8">
      <c r="A142" s="109"/>
      <c r="B142" s="109"/>
      <c r="C142" s="109"/>
      <c r="D142" s="109"/>
      <c r="E142" s="109"/>
      <c r="F142" s="109"/>
      <c r="G142" s="109"/>
      <c r="H142" s="114"/>
    </row>
    <row r="143" spans="1:8">
      <c r="A143" s="109"/>
      <c r="B143" s="109"/>
      <c r="C143" s="109"/>
      <c r="D143" s="109"/>
      <c r="E143" s="109"/>
      <c r="F143" s="109"/>
      <c r="G143" s="109"/>
      <c r="H143" s="114"/>
    </row>
    <row r="144" spans="1:8">
      <c r="A144" s="109"/>
      <c r="B144" s="109"/>
      <c r="C144" s="109"/>
      <c r="D144" s="109"/>
      <c r="E144" s="109"/>
      <c r="F144" s="109"/>
      <c r="G144" s="109"/>
      <c r="H144" s="114"/>
    </row>
    <row r="145" spans="1:8">
      <c r="A145" s="109"/>
      <c r="B145" s="109"/>
      <c r="C145" s="109"/>
      <c r="D145" s="109"/>
      <c r="E145" s="109"/>
      <c r="F145" s="109"/>
      <c r="G145" s="109"/>
      <c r="H145" s="114"/>
    </row>
    <row r="146" spans="1:8">
      <c r="A146" s="109"/>
      <c r="B146" s="109"/>
      <c r="C146" s="109"/>
      <c r="D146" s="109"/>
      <c r="E146" s="109"/>
      <c r="F146" s="109"/>
      <c r="G146" s="109"/>
      <c r="H146" s="114"/>
    </row>
    <row r="147" spans="1:8">
      <c r="A147" s="109"/>
      <c r="B147" s="109"/>
      <c r="C147" s="109"/>
      <c r="D147" s="109"/>
      <c r="E147" s="109"/>
      <c r="F147" s="109"/>
      <c r="G147" s="109"/>
      <c r="H147" s="114"/>
    </row>
    <row r="148" spans="1:8">
      <c r="A148" s="109"/>
      <c r="B148" s="109"/>
      <c r="C148" s="109"/>
      <c r="D148" s="109"/>
      <c r="E148" s="109"/>
      <c r="F148" s="109"/>
      <c r="G148" s="109"/>
      <c r="H148" s="114"/>
    </row>
    <row r="149" spans="1:8">
      <c r="A149" s="109"/>
      <c r="B149" s="109"/>
      <c r="C149" s="109"/>
      <c r="D149" s="109"/>
      <c r="E149" s="109"/>
      <c r="F149" s="109"/>
      <c r="G149" s="109"/>
      <c r="H149" s="114"/>
    </row>
    <row r="150" spans="1:8">
      <c r="A150" s="109"/>
      <c r="B150" s="109"/>
      <c r="C150" s="109"/>
      <c r="D150" s="109"/>
      <c r="E150" s="109"/>
      <c r="F150" s="109"/>
      <c r="G150" s="109"/>
      <c r="H150" s="114"/>
    </row>
    <row r="151" spans="1:8">
      <c r="A151" s="109"/>
      <c r="B151" s="109"/>
      <c r="C151" s="109"/>
      <c r="D151" s="109"/>
      <c r="E151" s="109"/>
      <c r="F151" s="109"/>
      <c r="G151" s="109"/>
      <c r="H151" s="114"/>
    </row>
    <row r="152" spans="1:8">
      <c r="A152" s="109"/>
      <c r="B152" s="109"/>
      <c r="C152" s="109"/>
      <c r="D152" s="109"/>
      <c r="E152" s="109"/>
      <c r="F152" s="109"/>
      <c r="G152" s="109"/>
      <c r="H152" s="114"/>
    </row>
    <row r="153" spans="1:8">
      <c r="A153" s="109"/>
      <c r="B153" s="109"/>
      <c r="C153" s="109"/>
      <c r="D153" s="109"/>
      <c r="E153" s="109"/>
      <c r="F153" s="109"/>
      <c r="G153" s="109"/>
      <c r="H153" s="114"/>
    </row>
    <row r="154" spans="1:8">
      <c r="A154" s="109"/>
      <c r="B154" s="109"/>
      <c r="C154" s="109"/>
      <c r="D154" s="109"/>
      <c r="E154" s="109"/>
      <c r="F154" s="109"/>
      <c r="G154" s="109"/>
      <c r="H154" s="114"/>
    </row>
    <row r="155" spans="1:8">
      <c r="A155" s="109"/>
      <c r="B155" s="109"/>
      <c r="C155" s="109"/>
      <c r="D155" s="109"/>
      <c r="E155" s="109"/>
      <c r="F155" s="109"/>
      <c r="G155" s="109"/>
      <c r="H155" s="114"/>
    </row>
    <row r="156" spans="1:8">
      <c r="A156" s="109"/>
      <c r="B156" s="109"/>
      <c r="C156" s="109"/>
      <c r="D156" s="109"/>
      <c r="E156" s="109"/>
      <c r="F156" s="109"/>
      <c r="G156" s="109"/>
      <c r="H156" s="114"/>
    </row>
    <row r="157" spans="1:8">
      <c r="A157" s="109"/>
      <c r="B157" s="109"/>
      <c r="C157" s="109"/>
      <c r="D157" s="109"/>
      <c r="E157" s="109"/>
      <c r="F157" s="109"/>
      <c r="G157" s="109"/>
      <c r="H157" s="114"/>
    </row>
    <row r="158" spans="1:8">
      <c r="A158" s="109"/>
      <c r="B158" s="109"/>
      <c r="C158" s="109"/>
      <c r="D158" s="109"/>
      <c r="E158" s="109"/>
      <c r="F158" s="109"/>
      <c r="G158" s="109"/>
      <c r="H158" s="114"/>
    </row>
    <row r="159" spans="1:8">
      <c r="A159" s="109"/>
      <c r="B159" s="109"/>
      <c r="C159" s="109"/>
      <c r="D159" s="109"/>
      <c r="E159" s="109"/>
      <c r="F159" s="109"/>
      <c r="G159" s="109"/>
      <c r="H159" s="114"/>
    </row>
    <row r="160" spans="1:8">
      <c r="A160" s="109"/>
      <c r="B160" s="109"/>
      <c r="C160" s="109"/>
      <c r="D160" s="109"/>
      <c r="E160" s="109"/>
      <c r="F160" s="109"/>
      <c r="G160" s="109"/>
      <c r="H160" s="114"/>
    </row>
    <row r="161" spans="1:8">
      <c r="A161" s="109"/>
      <c r="B161" s="109"/>
      <c r="C161" s="109"/>
      <c r="D161" s="109"/>
      <c r="E161" s="109"/>
      <c r="F161" s="109"/>
      <c r="G161" s="109"/>
      <c r="H161" s="114"/>
    </row>
    <row r="162" spans="1:8">
      <c r="A162" s="109"/>
      <c r="B162" s="109"/>
      <c r="C162" s="109"/>
      <c r="D162" s="109"/>
      <c r="E162" s="109"/>
      <c r="F162" s="109"/>
      <c r="G162" s="109"/>
      <c r="H162" s="114"/>
    </row>
    <row r="163" spans="1:8">
      <c r="A163" s="109"/>
      <c r="B163" s="109"/>
      <c r="C163" s="109"/>
      <c r="D163" s="109"/>
      <c r="E163" s="109"/>
      <c r="F163" s="109"/>
      <c r="G163" s="109"/>
      <c r="H163" s="114"/>
    </row>
    <row r="164" spans="1:8">
      <c r="A164" s="109"/>
      <c r="B164" s="109"/>
      <c r="C164" s="109"/>
      <c r="D164" s="109"/>
      <c r="E164" s="109"/>
      <c r="F164" s="109"/>
      <c r="G164" s="109"/>
      <c r="H164" s="114"/>
    </row>
    <row r="165" spans="1:8">
      <c r="A165" s="109"/>
      <c r="B165" s="109"/>
      <c r="C165" s="109"/>
      <c r="D165" s="109"/>
      <c r="E165" s="109"/>
      <c r="F165" s="109"/>
      <c r="G165" s="109"/>
      <c r="H165" s="114"/>
    </row>
    <row r="166" spans="1:8">
      <c r="A166" s="109"/>
      <c r="B166" s="109"/>
      <c r="C166" s="109"/>
      <c r="D166" s="109"/>
      <c r="E166" s="109"/>
      <c r="F166" s="109"/>
      <c r="G166" s="109"/>
      <c r="H166" s="114"/>
    </row>
    <row r="167" spans="1:8">
      <c r="A167" s="109"/>
      <c r="B167" s="109"/>
      <c r="C167" s="109"/>
      <c r="D167" s="109"/>
      <c r="E167" s="109"/>
      <c r="F167" s="109"/>
      <c r="G167" s="109"/>
      <c r="H167" s="114"/>
    </row>
    <row r="168" spans="1:8">
      <c r="A168" s="109"/>
      <c r="B168" s="109"/>
      <c r="C168" s="109"/>
      <c r="D168" s="109"/>
      <c r="E168" s="109"/>
      <c r="F168" s="109"/>
      <c r="G168" s="109"/>
      <c r="H168" s="114"/>
    </row>
    <row r="169" spans="1:8">
      <c r="A169" s="109"/>
      <c r="B169" s="109"/>
      <c r="C169" s="109"/>
      <c r="D169" s="109"/>
      <c r="E169" s="109"/>
      <c r="F169" s="109"/>
      <c r="G169" s="109"/>
      <c r="H169" s="114"/>
    </row>
    <row r="170" spans="1:8">
      <c r="A170" s="109"/>
      <c r="B170" s="109"/>
      <c r="C170" s="109"/>
      <c r="D170" s="109"/>
      <c r="E170" s="109"/>
      <c r="F170" s="109"/>
      <c r="G170" s="109"/>
      <c r="H170" s="114"/>
    </row>
    <row r="171" spans="1:8">
      <c r="A171" s="109"/>
      <c r="B171" s="109"/>
      <c r="C171" s="109"/>
      <c r="D171" s="109"/>
      <c r="E171" s="109"/>
      <c r="F171" s="109"/>
      <c r="G171" s="109"/>
      <c r="H171" s="114"/>
    </row>
    <row r="172" spans="1:8">
      <c r="A172" s="109"/>
      <c r="B172" s="109"/>
      <c r="C172" s="109"/>
      <c r="D172" s="109"/>
      <c r="E172" s="109"/>
      <c r="F172" s="109"/>
      <c r="G172" s="109"/>
      <c r="H172" s="114"/>
    </row>
    <row r="173" spans="1:8">
      <c r="A173" s="109"/>
      <c r="B173" s="109"/>
      <c r="C173" s="109"/>
      <c r="D173" s="109"/>
      <c r="E173" s="109"/>
      <c r="F173" s="109"/>
      <c r="G173" s="109"/>
      <c r="H173" s="114"/>
    </row>
    <row r="174" spans="1:8">
      <c r="A174" s="109"/>
      <c r="B174" s="109"/>
      <c r="C174" s="109"/>
      <c r="D174" s="109"/>
      <c r="E174" s="109"/>
      <c r="F174" s="109"/>
      <c r="G174" s="109"/>
      <c r="H174" s="114"/>
    </row>
    <row r="175" spans="1:8">
      <c r="A175" s="109"/>
      <c r="B175" s="109"/>
      <c r="C175" s="109"/>
      <c r="D175" s="109"/>
      <c r="E175" s="109"/>
      <c r="F175" s="109"/>
      <c r="G175" s="109"/>
      <c r="H175" s="114"/>
    </row>
    <row r="176" spans="1:8">
      <c r="A176" s="109"/>
      <c r="B176" s="109"/>
      <c r="C176" s="109"/>
      <c r="D176" s="109"/>
      <c r="E176" s="109"/>
      <c r="F176" s="109"/>
      <c r="G176" s="109"/>
      <c r="H176" s="114"/>
    </row>
    <row r="177" spans="1:8">
      <c r="A177" s="109"/>
      <c r="B177" s="109"/>
      <c r="C177" s="109"/>
      <c r="D177" s="109"/>
      <c r="E177" s="109"/>
      <c r="F177" s="109"/>
      <c r="G177" s="109"/>
      <c r="H177" s="114"/>
    </row>
    <row r="178" spans="1:8">
      <c r="A178" s="109"/>
      <c r="B178" s="109"/>
      <c r="C178" s="109"/>
      <c r="D178" s="109"/>
      <c r="E178" s="109"/>
      <c r="F178" s="109"/>
      <c r="G178" s="109"/>
      <c r="H178" s="114"/>
    </row>
    <row r="179" spans="1:8">
      <c r="A179" s="109"/>
      <c r="B179" s="109"/>
      <c r="C179" s="109"/>
      <c r="D179" s="109"/>
      <c r="E179" s="109"/>
      <c r="F179" s="109"/>
      <c r="G179" s="109"/>
      <c r="H179" s="114"/>
    </row>
    <row r="180" spans="1:8">
      <c r="A180" s="109"/>
      <c r="B180" s="109"/>
      <c r="C180" s="109"/>
      <c r="D180" s="109"/>
      <c r="E180" s="109"/>
      <c r="F180" s="109"/>
      <c r="G180" s="109"/>
      <c r="H180" s="114"/>
    </row>
    <row r="181" spans="1:8">
      <c r="A181" s="109"/>
      <c r="B181" s="109"/>
      <c r="C181" s="109"/>
      <c r="D181" s="109"/>
      <c r="E181" s="109"/>
      <c r="F181" s="109"/>
      <c r="G181" s="109"/>
      <c r="H181" s="114"/>
    </row>
    <row r="182" spans="1:8">
      <c r="A182" s="109"/>
      <c r="B182" s="109"/>
      <c r="C182" s="109"/>
      <c r="D182" s="109"/>
      <c r="E182" s="109"/>
      <c r="F182" s="109"/>
      <c r="G182" s="109"/>
      <c r="H182" s="114"/>
    </row>
    <row r="183" spans="1:8">
      <c r="A183" s="109"/>
      <c r="B183" s="109"/>
      <c r="C183" s="109"/>
      <c r="D183" s="109"/>
      <c r="E183" s="109"/>
      <c r="F183" s="109"/>
      <c r="G183" s="109"/>
      <c r="H183" s="114"/>
    </row>
    <row r="184" spans="1:8">
      <c r="A184" s="109"/>
      <c r="B184" s="109"/>
      <c r="C184" s="109"/>
      <c r="D184" s="109"/>
      <c r="E184" s="109"/>
      <c r="F184" s="109"/>
      <c r="G184" s="109"/>
      <c r="H184" s="114"/>
    </row>
    <row r="185" spans="1:8">
      <c r="A185" s="109"/>
      <c r="B185" s="109"/>
      <c r="C185" s="109"/>
      <c r="D185" s="109"/>
      <c r="E185" s="109"/>
      <c r="F185" s="109"/>
      <c r="G185" s="109"/>
      <c r="H185" s="114"/>
    </row>
    <row r="186" spans="1:8">
      <c r="A186" s="109"/>
      <c r="B186" s="109"/>
      <c r="C186" s="109"/>
      <c r="D186" s="109"/>
      <c r="E186" s="109"/>
      <c r="F186" s="109"/>
      <c r="G186" s="109"/>
      <c r="H186" s="114"/>
    </row>
    <row r="187" spans="1:8">
      <c r="A187" s="109"/>
      <c r="B187" s="109"/>
      <c r="C187" s="109"/>
      <c r="D187" s="109"/>
      <c r="E187" s="109"/>
      <c r="F187" s="109"/>
      <c r="G187" s="109"/>
      <c r="H187" s="114"/>
    </row>
    <row r="188" spans="1:8">
      <c r="A188" s="109"/>
      <c r="B188" s="109"/>
      <c r="C188" s="109"/>
      <c r="D188" s="109"/>
      <c r="E188" s="109"/>
      <c r="F188" s="109"/>
      <c r="G188" s="109"/>
      <c r="H188" s="114"/>
    </row>
    <row r="189" spans="1:8">
      <c r="A189" s="109"/>
      <c r="B189" s="109"/>
      <c r="C189" s="109"/>
      <c r="D189" s="109"/>
      <c r="E189" s="109"/>
      <c r="F189" s="109"/>
      <c r="G189" s="109"/>
      <c r="H189" s="114"/>
    </row>
    <row r="190" spans="1:8">
      <c r="A190" s="109"/>
      <c r="B190" s="109"/>
      <c r="C190" s="109"/>
      <c r="D190" s="109"/>
      <c r="E190" s="109"/>
      <c r="F190" s="109"/>
      <c r="G190" s="109"/>
      <c r="H190" s="114"/>
    </row>
    <row r="191" spans="1:8">
      <c r="A191" s="109"/>
      <c r="B191" s="109"/>
      <c r="C191" s="109"/>
      <c r="D191" s="109"/>
      <c r="E191" s="109"/>
      <c r="F191" s="109"/>
      <c r="G191" s="109"/>
      <c r="H191" s="114"/>
    </row>
    <row r="192" spans="1:8">
      <c r="A192" s="109"/>
      <c r="B192" s="109"/>
      <c r="C192" s="109"/>
      <c r="D192" s="109"/>
      <c r="E192" s="109"/>
      <c r="F192" s="109"/>
      <c r="G192" s="109"/>
      <c r="H192" s="114"/>
    </row>
    <row r="193" spans="1:8">
      <c r="A193" s="109"/>
      <c r="B193" s="109"/>
      <c r="C193" s="109"/>
      <c r="D193" s="109"/>
      <c r="E193" s="109"/>
      <c r="F193" s="109"/>
      <c r="G193" s="109"/>
      <c r="H193" s="114"/>
    </row>
    <row r="194" spans="1:8">
      <c r="A194" s="109"/>
      <c r="B194" s="109"/>
      <c r="C194" s="109"/>
      <c r="D194" s="109"/>
      <c r="E194" s="109"/>
      <c r="F194" s="109"/>
      <c r="G194" s="109"/>
      <c r="H194" s="114"/>
    </row>
    <row r="195" spans="1:8">
      <c r="A195" s="109"/>
      <c r="B195" s="109"/>
      <c r="C195" s="109"/>
      <c r="D195" s="109"/>
      <c r="E195" s="109"/>
      <c r="F195" s="109"/>
      <c r="G195" s="109"/>
      <c r="H195" s="114"/>
    </row>
    <row r="196" spans="1:8">
      <c r="A196" s="109"/>
      <c r="B196" s="109"/>
      <c r="C196" s="109"/>
      <c r="D196" s="109"/>
      <c r="E196" s="109"/>
      <c r="F196" s="109"/>
      <c r="G196" s="109"/>
      <c r="H196" s="114"/>
    </row>
    <row r="197" spans="1:8">
      <c r="A197" s="109"/>
      <c r="B197" s="109"/>
      <c r="C197" s="109"/>
      <c r="D197" s="109"/>
      <c r="E197" s="109"/>
      <c r="F197" s="109"/>
      <c r="G197" s="109"/>
      <c r="H197" s="114"/>
    </row>
    <row r="198" spans="1:8">
      <c r="A198" s="109"/>
      <c r="B198" s="109"/>
      <c r="C198" s="109"/>
      <c r="D198" s="109"/>
      <c r="E198" s="109"/>
      <c r="F198" s="109"/>
      <c r="G198" s="109"/>
      <c r="H198" s="114"/>
    </row>
    <row r="199" spans="1:8">
      <c r="A199" s="109"/>
      <c r="B199" s="109"/>
      <c r="C199" s="109"/>
      <c r="D199" s="109"/>
      <c r="E199" s="109"/>
      <c r="F199" s="109"/>
      <c r="G199" s="109"/>
      <c r="H199" s="114"/>
    </row>
    <row r="200" spans="1:8">
      <c r="A200" s="109"/>
      <c r="B200" s="109"/>
      <c r="C200" s="109"/>
      <c r="D200" s="109"/>
      <c r="E200" s="109"/>
      <c r="F200" s="109"/>
      <c r="G200" s="109"/>
      <c r="H200" s="114"/>
    </row>
    <row r="201" spans="1:8">
      <c r="A201" s="109"/>
      <c r="B201" s="109"/>
      <c r="C201" s="109"/>
      <c r="D201" s="109"/>
      <c r="E201" s="109"/>
      <c r="F201" s="109"/>
      <c r="G201" s="109"/>
      <c r="H201" s="114"/>
    </row>
    <row r="202" spans="1:8">
      <c r="A202" s="109"/>
      <c r="B202" s="109"/>
      <c r="C202" s="109"/>
      <c r="D202" s="109"/>
      <c r="E202" s="109"/>
      <c r="F202" s="109"/>
      <c r="G202" s="109"/>
      <c r="H202" s="114"/>
    </row>
    <row r="203" spans="1:8">
      <c r="A203" s="109"/>
      <c r="B203" s="109"/>
      <c r="C203" s="109"/>
      <c r="D203" s="109"/>
      <c r="E203" s="109"/>
      <c r="F203" s="109"/>
      <c r="G203" s="109"/>
      <c r="H203" s="114"/>
    </row>
    <row r="204" spans="1:8">
      <c r="A204" s="109"/>
      <c r="B204" s="109"/>
      <c r="C204" s="109"/>
      <c r="D204" s="109"/>
      <c r="E204" s="109"/>
      <c r="F204" s="109"/>
      <c r="G204" s="109"/>
      <c r="H204" s="114"/>
    </row>
    <row r="205" spans="1:8">
      <c r="A205" s="109"/>
      <c r="B205" s="109"/>
      <c r="C205" s="109"/>
      <c r="D205" s="109"/>
      <c r="E205" s="109"/>
      <c r="F205" s="109"/>
      <c r="G205" s="109"/>
      <c r="H205" s="114"/>
    </row>
    <row r="206" spans="1:8">
      <c r="A206" s="109"/>
      <c r="B206" s="109"/>
      <c r="C206" s="109"/>
      <c r="D206" s="109"/>
      <c r="E206" s="109"/>
      <c r="F206" s="109"/>
      <c r="G206" s="109"/>
      <c r="H206" s="114"/>
    </row>
    <row r="207" spans="1:8">
      <c r="A207" s="109"/>
      <c r="B207" s="109"/>
      <c r="C207" s="109"/>
      <c r="D207" s="109"/>
      <c r="E207" s="109"/>
      <c r="F207" s="109"/>
      <c r="G207" s="109"/>
      <c r="H207" s="114"/>
    </row>
    <row r="208" spans="1:8">
      <c r="A208" s="109"/>
      <c r="B208" s="109"/>
      <c r="C208" s="109"/>
      <c r="D208" s="109"/>
      <c r="E208" s="109"/>
      <c r="F208" s="109"/>
      <c r="G208" s="109"/>
      <c r="H208" s="114"/>
    </row>
    <row r="209" spans="1:8">
      <c r="A209" s="109"/>
      <c r="B209" s="109"/>
      <c r="C209" s="109"/>
      <c r="D209" s="109"/>
      <c r="E209" s="109"/>
      <c r="F209" s="109"/>
      <c r="G209" s="109"/>
      <c r="H209" s="114"/>
    </row>
    <row r="210" spans="1:8">
      <c r="A210" s="109"/>
      <c r="B210" s="109"/>
      <c r="C210" s="109"/>
      <c r="D210" s="109"/>
      <c r="E210" s="109"/>
      <c r="F210" s="109"/>
      <c r="G210" s="109"/>
      <c r="H210" s="114"/>
    </row>
    <row r="211" spans="1:8">
      <c r="A211" s="109"/>
      <c r="B211" s="109"/>
      <c r="C211" s="109"/>
      <c r="D211" s="109"/>
      <c r="E211" s="109"/>
      <c r="F211" s="109"/>
      <c r="G211" s="109"/>
      <c r="H211" s="114"/>
    </row>
    <row r="212" spans="1:8">
      <c r="A212" s="109"/>
      <c r="B212" s="109"/>
      <c r="C212" s="109"/>
      <c r="D212" s="109"/>
      <c r="E212" s="109"/>
      <c r="F212" s="109"/>
      <c r="G212" s="109"/>
      <c r="H212" s="114"/>
    </row>
    <row r="213" spans="1:8">
      <c r="A213" s="109"/>
      <c r="B213" s="109"/>
      <c r="C213" s="109"/>
      <c r="D213" s="109"/>
      <c r="E213" s="109"/>
      <c r="F213" s="109"/>
      <c r="G213" s="109"/>
      <c r="H213" s="114"/>
    </row>
    <row r="214" spans="1:8">
      <c r="A214" s="109"/>
      <c r="B214" s="109"/>
      <c r="C214" s="109"/>
      <c r="D214" s="109"/>
      <c r="E214" s="109"/>
      <c r="F214" s="109"/>
      <c r="G214" s="109"/>
      <c r="H214" s="114"/>
    </row>
    <row r="215" spans="1:8">
      <c r="A215" s="109"/>
      <c r="B215" s="109"/>
      <c r="C215" s="109"/>
      <c r="D215" s="109"/>
      <c r="E215" s="109"/>
      <c r="F215" s="109"/>
      <c r="G215" s="109"/>
      <c r="H215" s="114"/>
    </row>
    <row r="216" spans="1:8">
      <c r="A216" s="109"/>
      <c r="B216" s="109"/>
      <c r="C216" s="109"/>
      <c r="D216" s="109"/>
      <c r="E216" s="109"/>
      <c r="F216" s="109"/>
      <c r="G216" s="109"/>
      <c r="H216" s="114"/>
    </row>
    <row r="217" spans="1:8">
      <c r="A217" s="109"/>
      <c r="B217" s="109"/>
      <c r="C217" s="109"/>
      <c r="D217" s="109"/>
      <c r="E217" s="109"/>
      <c r="F217" s="109"/>
      <c r="G217" s="109"/>
      <c r="H217" s="114"/>
    </row>
    <row r="218" spans="1:8">
      <c r="A218" s="109"/>
      <c r="B218" s="109"/>
      <c r="C218" s="109"/>
      <c r="D218" s="109"/>
      <c r="E218" s="109"/>
      <c r="F218" s="109"/>
      <c r="G218" s="109"/>
      <c r="H218" s="114"/>
    </row>
    <row r="219" spans="1:8">
      <c r="A219" s="109"/>
      <c r="B219" s="109"/>
      <c r="C219" s="109"/>
      <c r="D219" s="109"/>
      <c r="E219" s="109"/>
      <c r="F219" s="109"/>
      <c r="G219" s="109"/>
      <c r="H219" s="114"/>
    </row>
    <row r="220" spans="1:8">
      <c r="A220" s="109"/>
      <c r="B220" s="109"/>
      <c r="C220" s="109"/>
      <c r="D220" s="109"/>
      <c r="E220" s="109"/>
      <c r="F220" s="109"/>
      <c r="G220" s="109"/>
      <c r="H220" s="114"/>
    </row>
    <row r="221" spans="1:8">
      <c r="A221" s="109"/>
      <c r="B221" s="109"/>
      <c r="C221" s="109"/>
      <c r="D221" s="109"/>
      <c r="E221" s="109"/>
      <c r="F221" s="109"/>
      <c r="G221" s="109"/>
      <c r="H221" s="114"/>
    </row>
    <row r="222" spans="1:8">
      <c r="A222" s="109"/>
      <c r="B222" s="109"/>
      <c r="C222" s="109"/>
      <c r="D222" s="109"/>
      <c r="E222" s="109"/>
      <c r="F222" s="109"/>
      <c r="G222" s="109"/>
      <c r="H222" s="114"/>
    </row>
    <row r="223" spans="1:8">
      <c r="A223" s="109"/>
      <c r="B223" s="109"/>
      <c r="C223" s="109"/>
      <c r="D223" s="109"/>
      <c r="E223" s="109"/>
      <c r="F223" s="109"/>
      <c r="G223" s="109"/>
      <c r="H223" s="114"/>
    </row>
    <row r="224" spans="1:8">
      <c r="A224" s="109"/>
      <c r="B224" s="109"/>
      <c r="C224" s="109"/>
      <c r="D224" s="109"/>
      <c r="E224" s="109"/>
      <c r="F224" s="109"/>
      <c r="G224" s="109"/>
      <c r="H224" s="114"/>
    </row>
    <row r="225" spans="1:8">
      <c r="A225" s="109"/>
      <c r="B225" s="109"/>
      <c r="C225" s="109"/>
      <c r="D225" s="109"/>
      <c r="E225" s="109"/>
      <c r="F225" s="109"/>
      <c r="G225" s="109"/>
      <c r="H225" s="114"/>
    </row>
    <row r="226" spans="1:8">
      <c r="A226" s="109"/>
      <c r="B226" s="109"/>
      <c r="C226" s="109"/>
      <c r="D226" s="109"/>
      <c r="E226" s="109"/>
      <c r="F226" s="109"/>
      <c r="G226" s="109"/>
      <c r="H226" s="114"/>
    </row>
    <row r="227" spans="1:8">
      <c r="A227" s="109"/>
      <c r="B227" s="109"/>
      <c r="C227" s="109"/>
      <c r="D227" s="109"/>
      <c r="E227" s="109"/>
      <c r="F227" s="109"/>
      <c r="G227" s="109"/>
      <c r="H227" s="114"/>
    </row>
    <row r="228" spans="1:8">
      <c r="A228" s="109"/>
      <c r="B228" s="109"/>
      <c r="C228" s="109"/>
      <c r="D228" s="109"/>
      <c r="E228" s="109"/>
      <c r="F228" s="109"/>
      <c r="G228" s="109"/>
      <c r="H228" s="114"/>
    </row>
    <row r="229" spans="1:8">
      <c r="A229" s="109"/>
      <c r="B229" s="109"/>
      <c r="C229" s="109"/>
      <c r="D229" s="109"/>
      <c r="E229" s="109"/>
      <c r="F229" s="109"/>
      <c r="G229" s="109"/>
      <c r="H229" s="114"/>
    </row>
    <row r="230" spans="1:8">
      <c r="A230" s="109"/>
      <c r="B230" s="109"/>
      <c r="C230" s="109"/>
      <c r="D230" s="109"/>
      <c r="E230" s="109"/>
      <c r="F230" s="109"/>
      <c r="G230" s="109"/>
      <c r="H230" s="114"/>
    </row>
    <row r="231" spans="1:8">
      <c r="A231" s="109"/>
      <c r="B231" s="109"/>
      <c r="C231" s="109"/>
      <c r="D231" s="109"/>
      <c r="E231" s="109"/>
      <c r="F231" s="109"/>
      <c r="G231" s="109"/>
      <c r="H231" s="114"/>
    </row>
    <row r="232" spans="1:8">
      <c r="A232" s="109"/>
      <c r="B232" s="109"/>
      <c r="C232" s="109"/>
      <c r="D232" s="109"/>
      <c r="E232" s="109"/>
      <c r="F232" s="109"/>
      <c r="G232" s="109"/>
      <c r="H232" s="114"/>
    </row>
    <row r="233" spans="1:8">
      <c r="A233" s="109"/>
      <c r="B233" s="109"/>
      <c r="C233" s="109"/>
      <c r="D233" s="109"/>
      <c r="E233" s="109"/>
      <c r="F233" s="109"/>
      <c r="G233" s="109"/>
      <c r="H233" s="114"/>
    </row>
    <row r="234" spans="1:8">
      <c r="A234" s="109"/>
      <c r="B234" s="109"/>
      <c r="C234" s="109"/>
      <c r="D234" s="109"/>
      <c r="E234" s="109"/>
      <c r="F234" s="109"/>
      <c r="G234" s="109"/>
      <c r="H234" s="114"/>
    </row>
    <row r="235" spans="1:8">
      <c r="A235" s="109"/>
      <c r="B235" s="109"/>
      <c r="C235" s="109"/>
      <c r="D235" s="109"/>
      <c r="E235" s="109"/>
      <c r="F235" s="109"/>
      <c r="G235" s="109"/>
      <c r="H235" s="114"/>
    </row>
    <row r="236" spans="1:8">
      <c r="A236" s="109"/>
      <c r="B236" s="109"/>
      <c r="C236" s="109"/>
      <c r="D236" s="109"/>
      <c r="E236" s="109"/>
      <c r="F236" s="109"/>
      <c r="G236" s="109"/>
      <c r="H236" s="114"/>
    </row>
    <row r="237" spans="1:8">
      <c r="A237" s="109"/>
      <c r="B237" s="109"/>
      <c r="C237" s="109"/>
      <c r="D237" s="109"/>
      <c r="E237" s="109"/>
      <c r="F237" s="109"/>
      <c r="G237" s="109"/>
      <c r="H237" s="114"/>
    </row>
    <row r="238" spans="1:8">
      <c r="A238" s="109"/>
      <c r="B238" s="109"/>
      <c r="C238" s="109"/>
      <c r="D238" s="109"/>
      <c r="E238" s="109"/>
      <c r="F238" s="109"/>
      <c r="G238" s="109"/>
      <c r="H238" s="114"/>
    </row>
    <row r="239" spans="1:8">
      <c r="A239" s="109"/>
      <c r="B239" s="109"/>
      <c r="C239" s="109"/>
      <c r="D239" s="109"/>
      <c r="E239" s="109"/>
      <c r="F239" s="109"/>
      <c r="G239" s="109"/>
      <c r="H239" s="114"/>
    </row>
    <row r="240" spans="1:8">
      <c r="A240" s="109"/>
      <c r="B240" s="109"/>
      <c r="C240" s="109"/>
      <c r="D240" s="109"/>
      <c r="E240" s="109"/>
      <c r="F240" s="109"/>
      <c r="G240" s="109"/>
      <c r="H240" s="114"/>
    </row>
    <row r="241" spans="1:8">
      <c r="A241" s="109"/>
      <c r="B241" s="109"/>
      <c r="C241" s="109"/>
      <c r="D241" s="109"/>
      <c r="E241" s="109"/>
      <c r="F241" s="109"/>
      <c r="G241" s="109"/>
      <c r="H241" s="114"/>
    </row>
    <row r="242" spans="1:8">
      <c r="A242" s="109"/>
      <c r="B242" s="109"/>
      <c r="C242" s="109"/>
      <c r="D242" s="109"/>
      <c r="E242" s="109"/>
      <c r="F242" s="109"/>
      <c r="G242" s="109"/>
      <c r="H242" s="114"/>
    </row>
    <row r="243" spans="1:8">
      <c r="A243" s="109"/>
      <c r="B243" s="109"/>
      <c r="C243" s="109"/>
      <c r="D243" s="109"/>
      <c r="E243" s="109"/>
      <c r="F243" s="109"/>
      <c r="G243" s="109"/>
      <c r="H243" s="114"/>
    </row>
    <row r="244" spans="1:8">
      <c r="A244" s="109"/>
      <c r="B244" s="109"/>
      <c r="C244" s="109"/>
      <c r="D244" s="109"/>
      <c r="E244" s="109"/>
      <c r="F244" s="109"/>
      <c r="G244" s="109"/>
      <c r="H244" s="114"/>
    </row>
    <row r="245" spans="1:8">
      <c r="A245" s="109"/>
      <c r="B245" s="109"/>
      <c r="C245" s="109"/>
      <c r="D245" s="109"/>
      <c r="E245" s="109"/>
      <c r="F245" s="109"/>
      <c r="G245" s="109"/>
      <c r="H245" s="114"/>
    </row>
    <row r="246" spans="1:8">
      <c r="A246" s="109"/>
      <c r="B246" s="109"/>
      <c r="C246" s="109"/>
      <c r="D246" s="109"/>
      <c r="E246" s="109"/>
      <c r="F246" s="109"/>
      <c r="G246" s="109"/>
      <c r="H246" s="114"/>
    </row>
    <row r="247" spans="1:8">
      <c r="A247" s="109"/>
      <c r="B247" s="109"/>
      <c r="C247" s="109"/>
      <c r="D247" s="109"/>
      <c r="E247" s="109"/>
      <c r="F247" s="109"/>
      <c r="G247" s="109"/>
      <c r="H247" s="114"/>
    </row>
    <row r="248" spans="1:8">
      <c r="A248" s="109"/>
      <c r="B248" s="109"/>
      <c r="C248" s="109"/>
      <c r="D248" s="109"/>
      <c r="E248" s="109"/>
      <c r="F248" s="109"/>
      <c r="G248" s="109"/>
      <c r="H248" s="114"/>
    </row>
    <row r="249" spans="1:8">
      <c r="A249" s="109"/>
      <c r="B249" s="109"/>
      <c r="C249" s="109"/>
      <c r="D249" s="109"/>
      <c r="E249" s="109"/>
      <c r="F249" s="109"/>
      <c r="G249" s="109"/>
      <c r="H249" s="114"/>
    </row>
    <row r="250" spans="1:8">
      <c r="A250" s="109"/>
      <c r="B250" s="109"/>
      <c r="C250" s="109"/>
      <c r="D250" s="109"/>
      <c r="E250" s="109"/>
      <c r="F250" s="109"/>
      <c r="G250" s="109"/>
      <c r="H250" s="114"/>
    </row>
    <row r="251" spans="1:8">
      <c r="A251" s="109"/>
      <c r="B251" s="109"/>
      <c r="C251" s="109"/>
      <c r="D251" s="109"/>
      <c r="E251" s="109"/>
      <c r="F251" s="109"/>
      <c r="G251" s="109"/>
      <c r="H251" s="114"/>
    </row>
    <row r="252" spans="1:8">
      <c r="A252" s="109"/>
      <c r="B252" s="109"/>
      <c r="C252" s="109"/>
      <c r="D252" s="109"/>
      <c r="E252" s="109"/>
      <c r="F252" s="109"/>
      <c r="G252" s="109"/>
      <c r="H252" s="114"/>
    </row>
    <row r="253" spans="1:8">
      <c r="A253" s="109"/>
      <c r="B253" s="109"/>
      <c r="C253" s="109"/>
      <c r="D253" s="109"/>
      <c r="E253" s="109"/>
      <c r="F253" s="109"/>
      <c r="G253" s="109"/>
      <c r="H253" s="114"/>
    </row>
    <row r="254" spans="1:8">
      <c r="A254" s="109"/>
      <c r="B254" s="109"/>
      <c r="C254" s="109"/>
      <c r="D254" s="109"/>
      <c r="E254" s="109"/>
      <c r="F254" s="109"/>
      <c r="G254" s="109"/>
      <c r="H254" s="114"/>
    </row>
    <row r="255" spans="1:8">
      <c r="A255" s="109"/>
      <c r="B255" s="109"/>
      <c r="C255" s="109"/>
      <c r="D255" s="109"/>
      <c r="E255" s="109"/>
      <c r="F255" s="109"/>
      <c r="G255" s="109"/>
      <c r="H255" s="114"/>
    </row>
    <row r="256" spans="1:8">
      <c r="A256" s="109"/>
      <c r="B256" s="109"/>
      <c r="C256" s="109"/>
      <c r="D256" s="109"/>
      <c r="E256" s="109"/>
      <c r="F256" s="109"/>
      <c r="G256" s="109"/>
      <c r="H256" s="114"/>
    </row>
    <row r="257" spans="1:8">
      <c r="A257" s="109"/>
      <c r="B257" s="109"/>
      <c r="C257" s="109"/>
      <c r="D257" s="109"/>
      <c r="E257" s="109"/>
      <c r="F257" s="109"/>
      <c r="G257" s="109"/>
      <c r="H257" s="114"/>
    </row>
    <row r="258" spans="1:8">
      <c r="A258" s="109"/>
      <c r="B258" s="109"/>
      <c r="C258" s="109"/>
      <c r="D258" s="109"/>
      <c r="E258" s="109"/>
      <c r="F258" s="109"/>
      <c r="G258" s="109"/>
      <c r="H258" s="114"/>
    </row>
    <row r="259" spans="1:8">
      <c r="A259" s="109"/>
      <c r="B259" s="109"/>
      <c r="C259" s="109"/>
      <c r="D259" s="109"/>
      <c r="E259" s="109"/>
      <c r="F259" s="109"/>
      <c r="G259" s="109"/>
      <c r="H259" s="114"/>
    </row>
    <row r="260" spans="1:8">
      <c r="A260" s="109"/>
      <c r="B260" s="109"/>
      <c r="C260" s="109"/>
      <c r="D260" s="109"/>
      <c r="E260" s="109"/>
      <c r="F260" s="109"/>
      <c r="G260" s="109"/>
      <c r="H260" s="114"/>
    </row>
    <row r="261" spans="1:8">
      <c r="A261" s="109"/>
      <c r="B261" s="109"/>
      <c r="C261" s="109"/>
      <c r="D261" s="109"/>
      <c r="E261" s="109"/>
      <c r="F261" s="109"/>
      <c r="G261" s="109"/>
      <c r="H261" s="114"/>
    </row>
    <row r="262" spans="1:8">
      <c r="A262" s="109"/>
      <c r="B262" s="109"/>
      <c r="C262" s="109"/>
      <c r="D262" s="109"/>
      <c r="E262" s="109"/>
      <c r="F262" s="109"/>
      <c r="G262" s="109"/>
      <c r="H262" s="114"/>
    </row>
    <row r="263" spans="1:8">
      <c r="A263" s="109"/>
      <c r="B263" s="109"/>
      <c r="C263" s="109"/>
      <c r="D263" s="109"/>
      <c r="E263" s="109"/>
      <c r="F263" s="109"/>
      <c r="G263" s="109"/>
      <c r="H263" s="114"/>
    </row>
    <row r="264" spans="1:8">
      <c r="A264" s="109"/>
      <c r="B264" s="109"/>
      <c r="C264" s="109"/>
      <c r="D264" s="109"/>
      <c r="E264" s="109"/>
      <c r="F264" s="109"/>
      <c r="G264" s="109"/>
      <c r="H264" s="114"/>
    </row>
    <row r="265" spans="1:8">
      <c r="A265" s="109"/>
      <c r="B265" s="109"/>
      <c r="C265" s="109"/>
      <c r="D265" s="109"/>
      <c r="E265" s="109"/>
      <c r="F265" s="109"/>
      <c r="G265" s="109"/>
      <c r="H265" s="114"/>
    </row>
    <row r="266" spans="1:8">
      <c r="A266" s="109"/>
      <c r="B266" s="109"/>
      <c r="C266" s="109"/>
      <c r="D266" s="109"/>
      <c r="E266" s="109"/>
      <c r="F266" s="109"/>
      <c r="G266" s="109"/>
      <c r="H266" s="114"/>
    </row>
    <row r="267" spans="1:8">
      <c r="A267" s="109"/>
      <c r="B267" s="109"/>
      <c r="C267" s="109"/>
      <c r="D267" s="109"/>
      <c r="E267" s="109"/>
      <c r="F267" s="109"/>
      <c r="G267" s="109"/>
      <c r="H267" s="114"/>
    </row>
    <row r="268" spans="1:8">
      <c r="A268" s="109"/>
      <c r="B268" s="109"/>
      <c r="C268" s="109"/>
      <c r="D268" s="109"/>
      <c r="E268" s="109"/>
      <c r="F268" s="109"/>
      <c r="G268" s="109"/>
      <c r="H268" s="114"/>
    </row>
    <row r="269" spans="1:8">
      <c r="A269" s="109"/>
      <c r="B269" s="109"/>
      <c r="C269" s="109"/>
      <c r="D269" s="109"/>
      <c r="E269" s="109"/>
      <c r="F269" s="109"/>
      <c r="G269" s="109"/>
      <c r="H269" s="114"/>
    </row>
    <row r="270" spans="1:8">
      <c r="A270" s="109"/>
      <c r="B270" s="109"/>
      <c r="C270" s="109"/>
      <c r="D270" s="109"/>
      <c r="E270" s="109"/>
      <c r="F270" s="109"/>
      <c r="G270" s="109"/>
      <c r="H270" s="114"/>
    </row>
    <row r="271" spans="1:8">
      <c r="A271" s="109"/>
      <c r="B271" s="109"/>
      <c r="C271" s="109"/>
      <c r="D271" s="109"/>
      <c r="E271" s="109"/>
      <c r="F271" s="109"/>
      <c r="G271" s="109"/>
      <c r="H271" s="114"/>
    </row>
    <row r="272" spans="1:8">
      <c r="A272" s="109"/>
      <c r="B272" s="109"/>
      <c r="C272" s="109"/>
      <c r="D272" s="109"/>
      <c r="E272" s="109"/>
      <c r="F272" s="109"/>
      <c r="G272" s="109"/>
      <c r="H272" s="114"/>
    </row>
    <row r="273" spans="1:8">
      <c r="A273" s="109"/>
      <c r="B273" s="109"/>
      <c r="C273" s="109"/>
      <c r="D273" s="109"/>
      <c r="E273" s="109"/>
      <c r="F273" s="109"/>
      <c r="G273" s="109"/>
      <c r="H273" s="114"/>
    </row>
    <row r="274" spans="1:8">
      <c r="A274" s="109"/>
      <c r="B274" s="109"/>
      <c r="C274" s="109"/>
      <c r="D274" s="109"/>
      <c r="E274" s="109"/>
      <c r="F274" s="109"/>
      <c r="G274" s="109"/>
      <c r="H274" s="114"/>
    </row>
    <row r="275" spans="1:8">
      <c r="A275" s="109"/>
      <c r="B275" s="109"/>
      <c r="C275" s="109"/>
      <c r="D275" s="109"/>
      <c r="E275" s="109"/>
      <c r="F275" s="109"/>
      <c r="G275" s="109"/>
      <c r="H275" s="114"/>
    </row>
    <row r="276" spans="1:8">
      <c r="A276" s="109"/>
      <c r="B276" s="109"/>
      <c r="C276" s="109"/>
      <c r="D276" s="109"/>
      <c r="E276" s="109"/>
      <c r="F276" s="109"/>
      <c r="G276" s="109"/>
      <c r="H276" s="114"/>
    </row>
    <row r="277" spans="1:8">
      <c r="A277" s="109"/>
      <c r="B277" s="109"/>
      <c r="C277" s="109"/>
      <c r="D277" s="109"/>
      <c r="E277" s="109"/>
      <c r="F277" s="109"/>
      <c r="G277" s="109"/>
      <c r="H277" s="114"/>
    </row>
    <row r="278" spans="1:8">
      <c r="A278" s="109"/>
      <c r="B278" s="109"/>
      <c r="C278" s="109"/>
      <c r="D278" s="109"/>
      <c r="E278" s="109"/>
      <c r="F278" s="109"/>
      <c r="G278" s="109"/>
      <c r="H278" s="114"/>
    </row>
    <row r="279" spans="1:8">
      <c r="A279" s="109"/>
      <c r="B279" s="109"/>
      <c r="C279" s="109"/>
      <c r="D279" s="109"/>
      <c r="E279" s="109"/>
      <c r="F279" s="109"/>
      <c r="G279" s="109"/>
      <c r="H279" s="114"/>
    </row>
    <row r="280" spans="1:8">
      <c r="A280" s="109"/>
      <c r="B280" s="109"/>
      <c r="C280" s="109"/>
      <c r="D280" s="109"/>
      <c r="E280" s="109"/>
      <c r="F280" s="109"/>
      <c r="G280" s="109"/>
      <c r="H280" s="114"/>
    </row>
    <row r="281" spans="1:8">
      <c r="A281" s="109"/>
      <c r="B281" s="109"/>
      <c r="C281" s="109"/>
      <c r="D281" s="109"/>
      <c r="E281" s="109"/>
      <c r="F281" s="109"/>
      <c r="G281" s="109"/>
      <c r="H281" s="114"/>
    </row>
    <row r="282" spans="1:8">
      <c r="A282" s="109"/>
      <c r="B282" s="109"/>
      <c r="C282" s="109"/>
      <c r="D282" s="109"/>
      <c r="E282" s="109"/>
      <c r="F282" s="109"/>
      <c r="G282" s="109"/>
      <c r="H282" s="114"/>
    </row>
    <row r="283" spans="1:8">
      <c r="A283" s="109"/>
      <c r="B283" s="109"/>
      <c r="C283" s="109"/>
      <c r="D283" s="109"/>
      <c r="E283" s="109"/>
      <c r="F283" s="109"/>
      <c r="G283" s="109"/>
      <c r="H283" s="114"/>
    </row>
    <row r="284" spans="1:8">
      <c r="A284" s="109"/>
      <c r="B284" s="109"/>
      <c r="C284" s="109"/>
      <c r="D284" s="109"/>
      <c r="E284" s="109"/>
      <c r="F284" s="109"/>
      <c r="G284" s="109"/>
      <c r="H284" s="114"/>
    </row>
    <row r="285" spans="1:8">
      <c r="A285" s="109"/>
      <c r="B285" s="109"/>
      <c r="C285" s="109"/>
      <c r="D285" s="109"/>
      <c r="E285" s="109"/>
      <c r="F285" s="109"/>
      <c r="G285" s="109"/>
      <c r="H285" s="114"/>
    </row>
    <row r="286" spans="1:8">
      <c r="A286" s="109"/>
      <c r="B286" s="109"/>
      <c r="C286" s="109"/>
      <c r="D286" s="109"/>
      <c r="E286" s="109"/>
      <c r="F286" s="109"/>
      <c r="G286" s="109"/>
      <c r="H286" s="114"/>
    </row>
    <row r="287" spans="1:8">
      <c r="A287" s="109"/>
      <c r="B287" s="109"/>
      <c r="C287" s="109"/>
      <c r="D287" s="109"/>
      <c r="E287" s="109"/>
      <c r="F287" s="109"/>
      <c r="G287" s="109"/>
      <c r="H287" s="114"/>
    </row>
    <row r="288" spans="1:8">
      <c r="A288" s="109"/>
      <c r="B288" s="109"/>
      <c r="C288" s="109"/>
      <c r="D288" s="109"/>
      <c r="E288" s="109"/>
      <c r="F288" s="109"/>
      <c r="G288" s="109"/>
      <c r="H288" s="114"/>
    </row>
    <row r="289" spans="1:8">
      <c r="A289" s="109"/>
      <c r="B289" s="109"/>
      <c r="C289" s="109"/>
      <c r="D289" s="109"/>
      <c r="E289" s="109"/>
      <c r="F289" s="109"/>
      <c r="G289" s="109"/>
      <c r="H289" s="114"/>
    </row>
    <row r="290" spans="1:8">
      <c r="A290" s="109"/>
      <c r="B290" s="109"/>
      <c r="C290" s="109"/>
      <c r="D290" s="109"/>
      <c r="E290" s="109"/>
      <c r="F290" s="109"/>
      <c r="G290" s="109"/>
      <c r="H290" s="114"/>
    </row>
    <row r="291" spans="1:8">
      <c r="A291" s="109"/>
      <c r="B291" s="109"/>
      <c r="C291" s="109"/>
      <c r="D291" s="109"/>
      <c r="E291" s="109"/>
      <c r="F291" s="109"/>
      <c r="G291" s="109"/>
      <c r="H291" s="114"/>
    </row>
    <row r="292" spans="1:8">
      <c r="A292" s="109"/>
      <c r="B292" s="109"/>
      <c r="C292" s="109"/>
      <c r="D292" s="109"/>
      <c r="E292" s="109"/>
      <c r="F292" s="109"/>
      <c r="G292" s="109"/>
      <c r="H292" s="114"/>
    </row>
    <row r="293" spans="1:8">
      <c r="A293" s="109"/>
      <c r="B293" s="109"/>
      <c r="C293" s="109"/>
      <c r="D293" s="109"/>
      <c r="E293" s="109"/>
      <c r="F293" s="109"/>
      <c r="G293" s="109"/>
      <c r="H293" s="114"/>
    </row>
    <row r="294" spans="1:8">
      <c r="A294" s="109"/>
      <c r="B294" s="109"/>
      <c r="C294" s="109"/>
      <c r="D294" s="109"/>
      <c r="E294" s="109"/>
      <c r="F294" s="109"/>
      <c r="G294" s="109"/>
      <c r="H294" s="114"/>
    </row>
    <row r="295" spans="1:8">
      <c r="A295" s="109"/>
      <c r="B295" s="109"/>
      <c r="C295" s="109"/>
      <c r="D295" s="109"/>
      <c r="E295" s="109"/>
      <c r="F295" s="109"/>
      <c r="G295" s="109"/>
      <c r="H295" s="114"/>
    </row>
    <row r="296" spans="1:8">
      <c r="A296" s="109"/>
      <c r="B296" s="109"/>
      <c r="C296" s="109"/>
      <c r="D296" s="109"/>
      <c r="E296" s="109"/>
      <c r="F296" s="109"/>
      <c r="G296" s="109"/>
      <c r="H296" s="114"/>
    </row>
    <row r="297" spans="1:8">
      <c r="A297" s="109"/>
      <c r="B297" s="109"/>
      <c r="C297" s="109"/>
      <c r="D297" s="109"/>
      <c r="E297" s="109"/>
      <c r="F297" s="109"/>
      <c r="G297" s="109"/>
      <c r="H297" s="114"/>
    </row>
    <row r="298" spans="1:8">
      <c r="A298" s="109"/>
      <c r="B298" s="109"/>
      <c r="C298" s="109"/>
      <c r="D298" s="109"/>
      <c r="E298" s="109"/>
      <c r="F298" s="109"/>
      <c r="G298" s="109"/>
      <c r="H298" s="114"/>
    </row>
    <row r="299" spans="1:8">
      <c r="A299" s="109"/>
      <c r="B299" s="109"/>
      <c r="C299" s="109"/>
      <c r="D299" s="109"/>
      <c r="E299" s="109"/>
      <c r="F299" s="109"/>
      <c r="G299" s="109"/>
      <c r="H299" s="114"/>
    </row>
    <row r="300" spans="1:8">
      <c r="A300" s="109"/>
      <c r="B300" s="109"/>
      <c r="C300" s="109"/>
      <c r="D300" s="109"/>
      <c r="E300" s="109"/>
      <c r="F300" s="109"/>
      <c r="G300" s="109"/>
      <c r="H300" s="114"/>
    </row>
    <row r="301" spans="1:8">
      <c r="A301" s="109"/>
      <c r="B301" s="109"/>
      <c r="C301" s="109"/>
      <c r="D301" s="109"/>
      <c r="E301" s="109"/>
      <c r="F301" s="109"/>
      <c r="G301" s="109"/>
      <c r="H301" s="114"/>
    </row>
    <row r="302" spans="1:8">
      <c r="A302" s="109"/>
      <c r="B302" s="109"/>
      <c r="C302" s="109"/>
      <c r="D302" s="109"/>
      <c r="E302" s="109"/>
      <c r="F302" s="109"/>
      <c r="G302" s="109"/>
      <c r="H302" s="114"/>
    </row>
    <row r="303" spans="1:8">
      <c r="A303" s="109"/>
      <c r="B303" s="109"/>
      <c r="C303" s="109"/>
      <c r="D303" s="109"/>
      <c r="E303" s="109"/>
      <c r="F303" s="109"/>
      <c r="G303" s="109"/>
      <c r="H303" s="114"/>
    </row>
    <row r="304" spans="1:8">
      <c r="A304" s="109"/>
      <c r="B304" s="109"/>
      <c r="C304" s="109"/>
      <c r="D304" s="109"/>
      <c r="E304" s="109"/>
      <c r="F304" s="109"/>
      <c r="G304" s="109"/>
      <c r="H304" s="114"/>
    </row>
    <row r="305" spans="1:8">
      <c r="A305" s="109"/>
      <c r="B305" s="109"/>
      <c r="C305" s="109"/>
      <c r="D305" s="109"/>
      <c r="E305" s="109"/>
      <c r="F305" s="109"/>
      <c r="G305" s="109"/>
      <c r="H305" s="114"/>
    </row>
    <row r="306" spans="1:8">
      <c r="A306" s="109"/>
      <c r="B306" s="109"/>
      <c r="C306" s="109"/>
      <c r="D306" s="109"/>
      <c r="E306" s="109"/>
      <c r="F306" s="109"/>
      <c r="G306" s="109"/>
      <c r="H306" s="114"/>
    </row>
    <row r="307" spans="1:8">
      <c r="A307" s="109"/>
      <c r="B307" s="109"/>
      <c r="C307" s="109"/>
      <c r="D307" s="109"/>
      <c r="E307" s="109"/>
      <c r="F307" s="109"/>
      <c r="G307" s="109"/>
      <c r="H307" s="114"/>
    </row>
    <row r="308" spans="1:8">
      <c r="A308" s="109"/>
      <c r="B308" s="109"/>
      <c r="C308" s="109"/>
      <c r="D308" s="109"/>
      <c r="E308" s="109"/>
      <c r="F308" s="109"/>
      <c r="G308" s="109"/>
      <c r="H308" s="114"/>
    </row>
    <row r="309" spans="1:8">
      <c r="A309" s="109"/>
      <c r="B309" s="109"/>
      <c r="C309" s="109"/>
      <c r="D309" s="109"/>
      <c r="E309" s="109"/>
      <c r="F309" s="109"/>
      <c r="G309" s="109"/>
      <c r="H309" s="114"/>
    </row>
    <row r="310" spans="1:8">
      <c r="A310" s="109"/>
      <c r="B310" s="109"/>
      <c r="C310" s="109"/>
      <c r="D310" s="109"/>
      <c r="E310" s="109"/>
      <c r="F310" s="109"/>
      <c r="G310" s="109"/>
      <c r="H310" s="114"/>
    </row>
    <row r="311" spans="1:8">
      <c r="A311" s="109"/>
      <c r="B311" s="109"/>
      <c r="C311" s="109"/>
      <c r="D311" s="109"/>
      <c r="E311" s="109"/>
      <c r="F311" s="109"/>
      <c r="G311" s="109"/>
      <c r="H311" s="114"/>
    </row>
    <row r="312" spans="1:8">
      <c r="A312" s="109"/>
      <c r="B312" s="109"/>
      <c r="C312" s="109"/>
      <c r="D312" s="109"/>
      <c r="E312" s="109"/>
      <c r="F312" s="109"/>
      <c r="G312" s="109"/>
      <c r="H312" s="114"/>
    </row>
    <row r="313" spans="1:8">
      <c r="A313" s="109"/>
      <c r="B313" s="109"/>
      <c r="C313" s="109"/>
      <c r="D313" s="109"/>
      <c r="E313" s="109"/>
      <c r="F313" s="109"/>
      <c r="G313" s="109"/>
      <c r="H313" s="114"/>
    </row>
    <row r="314" spans="1:8">
      <c r="A314" s="109"/>
      <c r="B314" s="109"/>
      <c r="C314" s="109"/>
      <c r="D314" s="109"/>
      <c r="E314" s="109"/>
      <c r="F314" s="109"/>
      <c r="G314" s="109"/>
      <c r="H314" s="114"/>
    </row>
    <row r="315" spans="1:8">
      <c r="A315" s="109"/>
      <c r="B315" s="109"/>
      <c r="C315" s="109"/>
      <c r="D315" s="109"/>
      <c r="E315" s="109"/>
      <c r="F315" s="109"/>
      <c r="G315" s="109"/>
      <c r="H315" s="114"/>
    </row>
    <row r="316" spans="1:8">
      <c r="A316" s="109"/>
      <c r="B316" s="109"/>
      <c r="C316" s="109"/>
      <c r="D316" s="109"/>
      <c r="E316" s="109"/>
      <c r="F316" s="109"/>
      <c r="G316" s="109"/>
      <c r="H316" s="114"/>
    </row>
    <row r="317" spans="1:8">
      <c r="A317" s="109"/>
      <c r="B317" s="109"/>
      <c r="C317" s="109"/>
      <c r="D317" s="109"/>
      <c r="E317" s="109"/>
      <c r="F317" s="109"/>
      <c r="G317" s="109"/>
      <c r="H317" s="114"/>
    </row>
    <row r="318" spans="1:8">
      <c r="A318" s="109"/>
      <c r="B318" s="109"/>
      <c r="C318" s="109"/>
      <c r="D318" s="109"/>
      <c r="E318" s="109"/>
      <c r="F318" s="109"/>
      <c r="G318" s="109"/>
      <c r="H318" s="114"/>
    </row>
    <row r="319" spans="1:8">
      <c r="A319" s="109"/>
      <c r="B319" s="109"/>
      <c r="C319" s="109"/>
      <c r="D319" s="109"/>
      <c r="E319" s="109"/>
      <c r="F319" s="109"/>
      <c r="G319" s="109"/>
      <c r="H319" s="114"/>
    </row>
    <row r="320" spans="1:8">
      <c r="A320" s="109"/>
      <c r="B320" s="109"/>
      <c r="C320" s="109"/>
      <c r="D320" s="109"/>
      <c r="E320" s="109"/>
      <c r="F320" s="109"/>
      <c r="G320" s="109"/>
      <c r="H320" s="114"/>
    </row>
    <row r="321" spans="1:8">
      <c r="A321" s="109"/>
      <c r="B321" s="109"/>
      <c r="C321" s="109"/>
      <c r="D321" s="109"/>
      <c r="E321" s="109"/>
      <c r="F321" s="109"/>
      <c r="G321" s="109"/>
      <c r="H321" s="114"/>
    </row>
    <row r="322" spans="1:8">
      <c r="A322" s="109"/>
      <c r="B322" s="109"/>
      <c r="C322" s="109"/>
      <c r="D322" s="109"/>
      <c r="E322" s="109"/>
      <c r="F322" s="109"/>
      <c r="G322" s="109"/>
      <c r="H322" s="114"/>
    </row>
    <row r="323" spans="1:8">
      <c r="A323" s="109"/>
      <c r="B323" s="109"/>
      <c r="C323" s="109"/>
      <c r="D323" s="109"/>
      <c r="E323" s="109"/>
      <c r="F323" s="109"/>
      <c r="G323" s="109"/>
      <c r="H323" s="114"/>
    </row>
    <row r="324" spans="1:8">
      <c r="A324" s="109"/>
      <c r="B324" s="109"/>
      <c r="C324" s="109"/>
      <c r="D324" s="109"/>
      <c r="E324" s="109"/>
      <c r="F324" s="109"/>
      <c r="G324" s="109"/>
      <c r="H324" s="114"/>
    </row>
    <row r="325" spans="1:8">
      <c r="A325" s="109"/>
      <c r="B325" s="109"/>
      <c r="C325" s="109"/>
      <c r="D325" s="109"/>
      <c r="E325" s="109"/>
      <c r="F325" s="109"/>
      <c r="G325" s="109"/>
      <c r="H325" s="114"/>
    </row>
    <row r="326" spans="1:8">
      <c r="A326" s="109"/>
      <c r="B326" s="109"/>
      <c r="C326" s="109"/>
      <c r="D326" s="109"/>
      <c r="E326" s="109"/>
      <c r="F326" s="109"/>
      <c r="G326" s="109"/>
      <c r="H326" s="114"/>
    </row>
    <row r="327" spans="1:8">
      <c r="A327" s="109"/>
      <c r="B327" s="109"/>
      <c r="C327" s="109"/>
      <c r="D327" s="109"/>
      <c r="E327" s="109"/>
      <c r="F327" s="109"/>
      <c r="G327" s="109"/>
      <c r="H327" s="114"/>
    </row>
    <row r="328" spans="1:8">
      <c r="A328" s="109"/>
      <c r="B328" s="109"/>
      <c r="C328" s="109"/>
      <c r="D328" s="109"/>
      <c r="E328" s="109"/>
      <c r="F328" s="109"/>
      <c r="G328" s="109"/>
      <c r="H328" s="114"/>
    </row>
    <row r="329" spans="1:8">
      <c r="A329" s="109"/>
      <c r="B329" s="109"/>
      <c r="C329" s="109"/>
      <c r="D329" s="109"/>
      <c r="E329" s="109"/>
      <c r="F329" s="109"/>
      <c r="G329" s="109"/>
      <c r="H329" s="114"/>
    </row>
    <row r="330" spans="1:8">
      <c r="A330" s="109"/>
      <c r="B330" s="109"/>
      <c r="C330" s="109"/>
      <c r="D330" s="109"/>
      <c r="E330" s="109"/>
      <c r="F330" s="109"/>
      <c r="G330" s="109"/>
      <c r="H330" s="114"/>
    </row>
    <row r="331" spans="1:8">
      <c r="A331" s="109"/>
      <c r="B331" s="109"/>
      <c r="C331" s="109"/>
      <c r="D331" s="109"/>
      <c r="E331" s="109"/>
      <c r="F331" s="109"/>
      <c r="G331" s="109"/>
      <c r="H331" s="114"/>
    </row>
    <row r="332" spans="1:8">
      <c r="A332" s="109"/>
      <c r="B332" s="109"/>
      <c r="C332" s="109"/>
      <c r="D332" s="109"/>
      <c r="E332" s="109"/>
      <c r="F332" s="109"/>
      <c r="G332" s="109"/>
      <c r="H332" s="114"/>
    </row>
    <row r="333" spans="1:8">
      <c r="A333" s="109"/>
      <c r="B333" s="109"/>
      <c r="C333" s="109"/>
      <c r="D333" s="109"/>
      <c r="E333" s="109"/>
      <c r="F333" s="109"/>
      <c r="G333" s="109"/>
      <c r="H333" s="114"/>
    </row>
    <row r="334" spans="1:8">
      <c r="A334" s="109"/>
      <c r="B334" s="109"/>
      <c r="C334" s="109"/>
      <c r="D334" s="109"/>
      <c r="E334" s="109"/>
      <c r="F334" s="109"/>
      <c r="G334" s="109"/>
      <c r="H334" s="114"/>
    </row>
    <row r="335" spans="1:8">
      <c r="A335" s="109"/>
      <c r="B335" s="109"/>
      <c r="C335" s="109"/>
      <c r="D335" s="109"/>
      <c r="E335" s="109"/>
      <c r="F335" s="109"/>
      <c r="G335" s="109"/>
      <c r="H335" s="114"/>
    </row>
    <row r="336" spans="1:8">
      <c r="A336" s="109"/>
      <c r="B336" s="109"/>
      <c r="C336" s="109"/>
      <c r="D336" s="109"/>
      <c r="E336" s="109"/>
      <c r="F336" s="109"/>
      <c r="G336" s="109"/>
      <c r="H336" s="114"/>
    </row>
    <row r="337" spans="1:8">
      <c r="A337" s="109"/>
      <c r="B337" s="109"/>
      <c r="C337" s="109"/>
      <c r="D337" s="109"/>
      <c r="E337" s="109"/>
      <c r="F337" s="109"/>
      <c r="G337" s="109"/>
      <c r="H337" s="114"/>
    </row>
    <row r="338" spans="1:8">
      <c r="A338" s="109"/>
      <c r="B338" s="109"/>
      <c r="C338" s="109"/>
      <c r="D338" s="109"/>
      <c r="E338" s="109"/>
      <c r="F338" s="109"/>
      <c r="G338" s="109"/>
      <c r="H338" s="114"/>
    </row>
    <row r="339" spans="1:8">
      <c r="A339" s="109"/>
      <c r="B339" s="109"/>
      <c r="C339" s="109"/>
      <c r="D339" s="109"/>
      <c r="E339" s="109"/>
      <c r="F339" s="109"/>
      <c r="G339" s="109"/>
      <c r="H339" s="114"/>
    </row>
    <row r="340" spans="1:8">
      <c r="A340" s="109"/>
      <c r="B340" s="109"/>
      <c r="C340" s="109"/>
      <c r="D340" s="109"/>
      <c r="E340" s="109"/>
      <c r="F340" s="109"/>
      <c r="G340" s="109"/>
      <c r="H340" s="114"/>
    </row>
    <row r="341" spans="1:8">
      <c r="A341" s="109"/>
      <c r="B341" s="109"/>
      <c r="C341" s="109"/>
      <c r="D341" s="109"/>
      <c r="E341" s="109"/>
      <c r="F341" s="109"/>
      <c r="G341" s="109"/>
      <c r="H341" s="114"/>
    </row>
    <row r="342" spans="1:8">
      <c r="A342" s="109"/>
      <c r="B342" s="109"/>
      <c r="C342" s="109"/>
      <c r="D342" s="109"/>
      <c r="E342" s="109"/>
      <c r="F342" s="109"/>
      <c r="G342" s="109"/>
      <c r="H342" s="114"/>
    </row>
    <row r="343" spans="1:8">
      <c r="A343" s="109"/>
      <c r="B343" s="109"/>
      <c r="C343" s="109"/>
      <c r="D343" s="109"/>
      <c r="E343" s="109"/>
      <c r="F343" s="109"/>
      <c r="G343" s="109"/>
      <c r="H343" s="114"/>
    </row>
    <row r="344" spans="1:8">
      <c r="A344" s="109"/>
      <c r="B344" s="109"/>
      <c r="C344" s="109"/>
      <c r="D344" s="109"/>
      <c r="E344" s="109"/>
      <c r="F344" s="109"/>
      <c r="G344" s="109"/>
      <c r="H344" s="114"/>
    </row>
    <row r="345" spans="1:8">
      <c r="A345" s="109"/>
      <c r="B345" s="109"/>
      <c r="C345" s="109"/>
      <c r="D345" s="109"/>
      <c r="E345" s="109"/>
      <c r="F345" s="109"/>
      <c r="G345" s="109"/>
      <c r="H345" s="114"/>
    </row>
    <row r="346" spans="1:8">
      <c r="A346" s="109"/>
      <c r="B346" s="109"/>
      <c r="C346" s="109"/>
      <c r="D346" s="109"/>
      <c r="E346" s="109"/>
      <c r="F346" s="109"/>
      <c r="G346" s="109"/>
      <c r="H346" s="114"/>
    </row>
    <row r="347" spans="1:8">
      <c r="A347" s="109"/>
      <c r="B347" s="109"/>
      <c r="C347" s="109"/>
      <c r="D347" s="109"/>
      <c r="E347" s="109"/>
      <c r="F347" s="109"/>
      <c r="G347" s="109"/>
      <c r="H347" s="114"/>
    </row>
    <row r="348" spans="1:8">
      <c r="A348" s="109"/>
      <c r="B348" s="109"/>
      <c r="C348" s="109"/>
      <c r="D348" s="109"/>
      <c r="E348" s="109"/>
      <c r="F348" s="109"/>
      <c r="G348" s="109"/>
      <c r="H348" s="114"/>
    </row>
    <row r="349" spans="1:8">
      <c r="A349" s="109"/>
      <c r="B349" s="109"/>
      <c r="C349" s="109"/>
      <c r="D349" s="109"/>
      <c r="E349" s="109"/>
      <c r="F349" s="109"/>
      <c r="G349" s="109"/>
      <c r="H349" s="114"/>
    </row>
    <row r="350" spans="1:8">
      <c r="A350" s="109"/>
      <c r="B350" s="109"/>
      <c r="C350" s="109"/>
      <c r="D350" s="109"/>
      <c r="E350" s="109"/>
      <c r="F350" s="109"/>
      <c r="G350" s="109"/>
      <c r="H350" s="114"/>
    </row>
    <row r="351" spans="1:8">
      <c r="A351" s="109"/>
      <c r="B351" s="109"/>
      <c r="C351" s="109"/>
      <c r="D351" s="109"/>
      <c r="E351" s="109"/>
      <c r="F351" s="109"/>
      <c r="G351" s="109"/>
      <c r="H351" s="114"/>
    </row>
    <row r="352" spans="1:8">
      <c r="A352" s="109"/>
      <c r="B352" s="109"/>
      <c r="C352" s="109"/>
      <c r="D352" s="109"/>
      <c r="E352" s="109"/>
      <c r="F352" s="109"/>
      <c r="G352" s="109"/>
      <c r="H352" s="114"/>
    </row>
    <row r="353" spans="1:8">
      <c r="A353" s="109"/>
      <c r="B353" s="109"/>
      <c r="C353" s="109"/>
      <c r="D353" s="109"/>
      <c r="E353" s="109"/>
      <c r="F353" s="109"/>
      <c r="G353" s="109"/>
      <c r="H353" s="114"/>
    </row>
    <row r="354" spans="1:8">
      <c r="A354" s="109"/>
      <c r="B354" s="109"/>
      <c r="C354" s="109"/>
      <c r="D354" s="109"/>
      <c r="E354" s="109"/>
      <c r="F354" s="109"/>
      <c r="G354" s="109"/>
      <c r="H354" s="114"/>
    </row>
    <row r="355" spans="1:8">
      <c r="A355" s="109"/>
      <c r="B355" s="109"/>
      <c r="C355" s="109"/>
      <c r="D355" s="109"/>
      <c r="E355" s="109"/>
      <c r="F355" s="109"/>
      <c r="G355" s="109"/>
      <c r="H355" s="114"/>
    </row>
    <row r="356" spans="1:8">
      <c r="A356" s="109"/>
      <c r="B356" s="109"/>
      <c r="C356" s="109"/>
      <c r="D356" s="109"/>
      <c r="E356" s="109"/>
      <c r="F356" s="109"/>
      <c r="G356" s="109"/>
      <c r="H356" s="114"/>
    </row>
    <row r="357" spans="1:8">
      <c r="A357" s="109"/>
      <c r="B357" s="109"/>
      <c r="C357" s="109"/>
      <c r="D357" s="109"/>
      <c r="E357" s="109"/>
      <c r="F357" s="109"/>
      <c r="G357" s="109"/>
      <c r="H357" s="114"/>
    </row>
    <row r="358" spans="1:8">
      <c r="A358" s="109"/>
      <c r="B358" s="109"/>
      <c r="C358" s="109"/>
      <c r="D358" s="109"/>
      <c r="E358" s="109"/>
      <c r="F358" s="109"/>
      <c r="G358" s="109"/>
      <c r="H358" s="114"/>
    </row>
    <row r="359" spans="1:8">
      <c r="A359" s="109"/>
      <c r="B359" s="109"/>
      <c r="C359" s="109"/>
      <c r="D359" s="109"/>
      <c r="E359" s="109"/>
      <c r="F359" s="109"/>
      <c r="G359" s="109"/>
      <c r="H359" s="114"/>
    </row>
    <row r="360" spans="1:8">
      <c r="A360" s="109"/>
      <c r="B360" s="109"/>
      <c r="C360" s="109"/>
      <c r="D360" s="109"/>
      <c r="E360" s="109"/>
      <c r="F360" s="109"/>
      <c r="G360" s="109"/>
      <c r="H360" s="114"/>
    </row>
    <row r="361" spans="1:8">
      <c r="A361" s="109"/>
      <c r="B361" s="109"/>
      <c r="C361" s="109"/>
      <c r="D361" s="109"/>
      <c r="E361" s="109"/>
      <c r="F361" s="109"/>
      <c r="G361" s="109"/>
      <c r="H361" s="114"/>
    </row>
    <row r="362" spans="1:8">
      <c r="A362" s="109"/>
      <c r="B362" s="109"/>
      <c r="C362" s="109"/>
      <c r="D362" s="109"/>
      <c r="E362" s="109"/>
      <c r="F362" s="109"/>
      <c r="G362" s="109"/>
      <c r="H362" s="114"/>
    </row>
    <row r="363" spans="1:8">
      <c r="A363" s="109"/>
      <c r="B363" s="109"/>
      <c r="C363" s="109"/>
      <c r="D363" s="109"/>
      <c r="E363" s="109"/>
      <c r="F363" s="109"/>
      <c r="G363" s="109"/>
      <c r="H363" s="114"/>
    </row>
    <row r="364" spans="1:8">
      <c r="A364" s="109"/>
      <c r="B364" s="109"/>
      <c r="C364" s="109"/>
      <c r="D364" s="109"/>
      <c r="E364" s="109"/>
      <c r="F364" s="109"/>
      <c r="G364" s="109"/>
      <c r="H364" s="114"/>
    </row>
    <row r="365" spans="1:8">
      <c r="A365" s="109"/>
      <c r="B365" s="109"/>
      <c r="C365" s="109"/>
      <c r="D365" s="109"/>
      <c r="E365" s="109"/>
      <c r="F365" s="109"/>
      <c r="G365" s="109"/>
      <c r="H365" s="114"/>
    </row>
    <row r="366" spans="1:8">
      <c r="A366" s="109"/>
      <c r="B366" s="109"/>
      <c r="C366" s="109"/>
      <c r="D366" s="109"/>
      <c r="E366" s="109"/>
      <c r="F366" s="109"/>
      <c r="G366" s="109"/>
      <c r="H366" s="114"/>
    </row>
    <row r="367" spans="1:8">
      <c r="A367" s="109"/>
      <c r="B367" s="109"/>
      <c r="C367" s="109"/>
      <c r="D367" s="109"/>
      <c r="E367" s="109"/>
      <c r="F367" s="109"/>
      <c r="G367" s="109"/>
      <c r="H367" s="114"/>
    </row>
    <row r="368" spans="1:8">
      <c r="A368" s="109"/>
      <c r="B368" s="109"/>
      <c r="C368" s="109"/>
      <c r="D368" s="109"/>
      <c r="E368" s="109"/>
      <c r="F368" s="109"/>
      <c r="G368" s="109"/>
      <c r="H368" s="114"/>
    </row>
    <row r="369" spans="1:8">
      <c r="A369" s="109"/>
      <c r="B369" s="109"/>
      <c r="C369" s="109"/>
      <c r="D369" s="109"/>
      <c r="E369" s="109"/>
      <c r="F369" s="109"/>
      <c r="G369" s="109"/>
      <c r="H369" s="114"/>
    </row>
    <row r="370" spans="1:8">
      <c r="A370" s="109"/>
      <c r="B370" s="109"/>
      <c r="C370" s="109"/>
      <c r="D370" s="109"/>
      <c r="E370" s="109"/>
      <c r="F370" s="109"/>
      <c r="G370" s="109"/>
      <c r="H370" s="114"/>
    </row>
    <row r="371" spans="1:8">
      <c r="A371" s="109"/>
      <c r="B371" s="109"/>
      <c r="C371" s="109"/>
      <c r="D371" s="109"/>
      <c r="E371" s="109"/>
      <c r="F371" s="109"/>
      <c r="G371" s="109"/>
      <c r="H371" s="114"/>
    </row>
    <row r="372" spans="1:8">
      <c r="A372" s="109"/>
      <c r="B372" s="109"/>
      <c r="C372" s="109"/>
      <c r="D372" s="109"/>
      <c r="E372" s="109"/>
      <c r="F372" s="109"/>
      <c r="G372" s="109"/>
      <c r="H372" s="114"/>
    </row>
    <row r="373" spans="1:8">
      <c r="A373" s="109"/>
      <c r="B373" s="109"/>
      <c r="C373" s="109"/>
      <c r="D373" s="109"/>
      <c r="E373" s="109"/>
      <c r="F373" s="109"/>
      <c r="G373" s="109"/>
      <c r="H373" s="114"/>
    </row>
    <row r="374" spans="1:8">
      <c r="A374" s="109"/>
      <c r="B374" s="109"/>
      <c r="C374" s="109"/>
      <c r="D374" s="109"/>
      <c r="E374" s="109"/>
      <c r="F374" s="109"/>
      <c r="G374" s="109"/>
      <c r="H374" s="114"/>
    </row>
    <row r="375" spans="1:8">
      <c r="A375" s="109"/>
      <c r="B375" s="109"/>
      <c r="C375" s="109"/>
      <c r="D375" s="109"/>
      <c r="E375" s="109"/>
      <c r="F375" s="109"/>
      <c r="G375" s="109"/>
      <c r="H375" s="114"/>
    </row>
    <row r="376" spans="1:8">
      <c r="A376" s="109"/>
      <c r="B376" s="109"/>
      <c r="C376" s="109"/>
      <c r="D376" s="109"/>
      <c r="E376" s="109"/>
      <c r="F376" s="109"/>
      <c r="G376" s="109"/>
      <c r="H376" s="114"/>
    </row>
    <row r="377" spans="1:8">
      <c r="A377" s="109"/>
      <c r="B377" s="109"/>
      <c r="C377" s="109"/>
      <c r="D377" s="109"/>
      <c r="E377" s="109"/>
      <c r="F377" s="109"/>
      <c r="G377" s="109"/>
      <c r="H377" s="114"/>
    </row>
    <row r="378" spans="1:8">
      <c r="A378" s="109"/>
      <c r="B378" s="109"/>
      <c r="C378" s="109"/>
      <c r="D378" s="109"/>
      <c r="E378" s="109"/>
      <c r="F378" s="109"/>
      <c r="G378" s="109"/>
      <c r="H378" s="114"/>
    </row>
    <row r="379" spans="1:8">
      <c r="A379" s="109"/>
      <c r="B379" s="109"/>
      <c r="C379" s="109"/>
      <c r="D379" s="109"/>
      <c r="E379" s="109"/>
      <c r="F379" s="109"/>
      <c r="G379" s="109"/>
      <c r="H379" s="114"/>
    </row>
    <row r="380" spans="1:8">
      <c r="A380" s="109"/>
      <c r="B380" s="109"/>
      <c r="C380" s="109"/>
      <c r="D380" s="109"/>
      <c r="E380" s="109"/>
      <c r="F380" s="109"/>
      <c r="G380" s="109"/>
      <c r="H380" s="114"/>
    </row>
    <row r="381" spans="1:8">
      <c r="A381" s="109"/>
      <c r="B381" s="109"/>
      <c r="C381" s="109"/>
      <c r="D381" s="109"/>
      <c r="E381" s="109"/>
      <c r="F381" s="109"/>
      <c r="G381" s="109"/>
      <c r="H381" s="114"/>
    </row>
    <row r="382" spans="1:8">
      <c r="A382" s="109"/>
      <c r="B382" s="109"/>
      <c r="C382" s="109"/>
      <c r="D382" s="109"/>
      <c r="E382" s="109"/>
      <c r="F382" s="109"/>
      <c r="G382" s="109"/>
      <c r="H382" s="114"/>
    </row>
    <row r="383" spans="1:8">
      <c r="A383" s="109"/>
      <c r="B383" s="109"/>
      <c r="C383" s="109"/>
      <c r="D383" s="109"/>
      <c r="E383" s="109"/>
      <c r="F383" s="109"/>
      <c r="G383" s="109"/>
      <c r="H383" s="114"/>
    </row>
    <row r="384" spans="1:8">
      <c r="A384" s="109"/>
      <c r="B384" s="109"/>
      <c r="C384" s="109"/>
      <c r="D384" s="109"/>
      <c r="E384" s="109"/>
      <c r="F384" s="109"/>
      <c r="G384" s="109"/>
      <c r="H384" s="114"/>
    </row>
    <row r="385" spans="1:8">
      <c r="A385" s="109"/>
      <c r="B385" s="109"/>
      <c r="C385" s="109"/>
      <c r="D385" s="109"/>
      <c r="E385" s="109"/>
      <c r="F385" s="109"/>
      <c r="G385" s="109"/>
      <c r="H385" s="114"/>
    </row>
    <row r="386" spans="1:8">
      <c r="A386" s="109"/>
      <c r="B386" s="109"/>
      <c r="C386" s="109"/>
      <c r="D386" s="109"/>
      <c r="E386" s="109"/>
      <c r="F386" s="109"/>
      <c r="G386" s="109"/>
      <c r="H386" s="114"/>
    </row>
    <row r="387" spans="1:8">
      <c r="A387" s="109"/>
      <c r="B387" s="109"/>
      <c r="C387" s="109"/>
      <c r="D387" s="109"/>
      <c r="E387" s="109"/>
      <c r="F387" s="109"/>
      <c r="G387" s="109"/>
      <c r="H387" s="114"/>
    </row>
    <row r="388" spans="1:8">
      <c r="A388" s="109"/>
      <c r="B388" s="109"/>
      <c r="C388" s="109"/>
      <c r="D388" s="109"/>
      <c r="E388" s="109"/>
      <c r="F388" s="109"/>
      <c r="G388" s="109"/>
      <c r="H388" s="114"/>
    </row>
    <row r="389" spans="1:8">
      <c r="A389" s="109"/>
      <c r="B389" s="109"/>
      <c r="C389" s="109"/>
      <c r="D389" s="109"/>
      <c r="E389" s="109"/>
      <c r="F389" s="109"/>
      <c r="G389" s="109"/>
      <c r="H389" s="114"/>
    </row>
    <row r="390" spans="1:8">
      <c r="A390" s="109"/>
      <c r="B390" s="109"/>
      <c r="C390" s="109"/>
      <c r="D390" s="109"/>
      <c r="E390" s="109"/>
      <c r="F390" s="109"/>
      <c r="G390" s="109"/>
      <c r="H390" s="114"/>
    </row>
    <row r="391" spans="1:8">
      <c r="A391" s="109"/>
      <c r="B391" s="109"/>
      <c r="C391" s="109"/>
      <c r="D391" s="109"/>
      <c r="E391" s="109"/>
      <c r="F391" s="109"/>
      <c r="G391" s="109"/>
      <c r="H391" s="114"/>
    </row>
    <row r="392" spans="1:8">
      <c r="A392" s="109"/>
      <c r="B392" s="109"/>
      <c r="C392" s="109"/>
      <c r="D392" s="109"/>
      <c r="E392" s="109"/>
      <c r="F392" s="109"/>
      <c r="G392" s="109"/>
      <c r="H392" s="114"/>
    </row>
    <row r="393" spans="1:8">
      <c r="A393" s="109"/>
      <c r="B393" s="109"/>
      <c r="C393" s="109"/>
      <c r="D393" s="109"/>
      <c r="E393" s="109"/>
      <c r="F393" s="109"/>
      <c r="G393" s="109"/>
      <c r="H393" s="114"/>
    </row>
    <row r="394" spans="1:8">
      <c r="A394" s="109"/>
      <c r="B394" s="109"/>
      <c r="C394" s="109"/>
      <c r="D394" s="109"/>
      <c r="E394" s="109"/>
      <c r="F394" s="109"/>
      <c r="G394" s="109"/>
      <c r="H394" s="114"/>
    </row>
    <row r="395" spans="1:8">
      <c r="A395" s="109"/>
      <c r="B395" s="109"/>
      <c r="C395" s="109"/>
      <c r="D395" s="109"/>
      <c r="E395" s="109"/>
      <c r="F395" s="109"/>
      <c r="G395" s="109"/>
      <c r="H395" s="114"/>
    </row>
    <row r="396" spans="1:8">
      <c r="A396" s="109"/>
      <c r="B396" s="109"/>
      <c r="C396" s="109"/>
      <c r="D396" s="109"/>
      <c r="E396" s="109"/>
      <c r="F396" s="109"/>
      <c r="G396" s="109"/>
      <c r="H396" s="114"/>
    </row>
    <row r="397" spans="1:8">
      <c r="A397" s="109"/>
      <c r="B397" s="109"/>
      <c r="C397" s="109"/>
      <c r="D397" s="109"/>
      <c r="E397" s="109"/>
      <c r="F397" s="109"/>
      <c r="G397" s="109"/>
      <c r="H397" s="114"/>
    </row>
    <row r="398" spans="1:8">
      <c r="A398" s="109"/>
      <c r="B398" s="109"/>
      <c r="C398" s="109"/>
      <c r="D398" s="109"/>
      <c r="E398" s="109"/>
      <c r="F398" s="109"/>
      <c r="G398" s="109"/>
      <c r="H398" s="114"/>
    </row>
    <row r="399" spans="1:8">
      <c r="A399" s="109"/>
      <c r="B399" s="109"/>
      <c r="C399" s="109"/>
      <c r="D399" s="109"/>
      <c r="E399" s="109"/>
      <c r="F399" s="109"/>
      <c r="G399" s="109"/>
      <c r="H399" s="114"/>
    </row>
    <row r="400" spans="1:8">
      <c r="A400" s="109"/>
      <c r="B400" s="109"/>
      <c r="C400" s="109"/>
      <c r="D400" s="109"/>
      <c r="E400" s="109"/>
      <c r="F400" s="109"/>
      <c r="G400" s="109"/>
      <c r="H400" s="114"/>
    </row>
    <row r="401" spans="1:8">
      <c r="A401" s="109"/>
      <c r="B401" s="109"/>
      <c r="C401" s="109"/>
      <c r="D401" s="109"/>
      <c r="E401" s="109"/>
      <c r="F401" s="109"/>
      <c r="G401" s="109"/>
      <c r="H401" s="114"/>
    </row>
    <row r="402" spans="1:8">
      <c r="A402" s="109"/>
      <c r="B402" s="109"/>
      <c r="C402" s="109"/>
      <c r="D402" s="109"/>
      <c r="E402" s="109"/>
      <c r="F402" s="109"/>
      <c r="G402" s="109"/>
      <c r="H402" s="114"/>
    </row>
    <row r="403" spans="1:8">
      <c r="A403" s="109"/>
      <c r="B403" s="109"/>
      <c r="C403" s="109"/>
      <c r="D403" s="109"/>
      <c r="E403" s="109"/>
      <c r="F403" s="109"/>
      <c r="G403" s="109"/>
      <c r="H403" s="114"/>
    </row>
    <row r="404" spans="1:8">
      <c r="A404" s="109"/>
      <c r="B404" s="109"/>
      <c r="C404" s="109"/>
      <c r="D404" s="109"/>
      <c r="E404" s="109"/>
      <c r="F404" s="109"/>
      <c r="G404" s="109"/>
      <c r="H404" s="114"/>
    </row>
    <row r="405" spans="1:8">
      <c r="A405" s="109"/>
      <c r="B405" s="109"/>
      <c r="C405" s="109"/>
      <c r="D405" s="109"/>
      <c r="E405" s="109"/>
      <c r="F405" s="109"/>
      <c r="G405" s="109"/>
      <c r="H405" s="114"/>
    </row>
    <row r="406" spans="1:8">
      <c r="A406" s="109"/>
      <c r="B406" s="109"/>
      <c r="C406" s="109"/>
      <c r="D406" s="109"/>
      <c r="E406" s="109"/>
      <c r="F406" s="109"/>
      <c r="G406" s="109"/>
      <c r="H406" s="114"/>
    </row>
    <row r="407" spans="1:8">
      <c r="A407" s="109"/>
      <c r="B407" s="109"/>
      <c r="C407" s="109"/>
      <c r="D407" s="109"/>
      <c r="E407" s="109"/>
      <c r="F407" s="109"/>
      <c r="G407" s="109"/>
      <c r="H407" s="114"/>
    </row>
    <row r="408" spans="1:8">
      <c r="A408" s="109"/>
      <c r="B408" s="109"/>
      <c r="C408" s="109"/>
      <c r="D408" s="109"/>
      <c r="E408" s="109"/>
      <c r="F408" s="109"/>
      <c r="G408" s="109"/>
      <c r="H408" s="114"/>
    </row>
    <row r="409" spans="1:8">
      <c r="A409" s="109"/>
      <c r="B409" s="109"/>
      <c r="C409" s="109"/>
      <c r="D409" s="109"/>
      <c r="E409" s="109"/>
      <c r="F409" s="109"/>
      <c r="G409" s="109"/>
      <c r="H409" s="114"/>
    </row>
    <row r="410" spans="1:8">
      <c r="A410" s="109"/>
      <c r="B410" s="109"/>
      <c r="C410" s="109"/>
      <c r="D410" s="109"/>
      <c r="E410" s="109"/>
      <c r="F410" s="109"/>
      <c r="G410" s="109"/>
      <c r="H410" s="114"/>
    </row>
    <row r="411" spans="1:8">
      <c r="A411" s="109"/>
      <c r="B411" s="109"/>
      <c r="C411" s="109"/>
      <c r="D411" s="109"/>
      <c r="E411" s="109"/>
      <c r="F411" s="109"/>
      <c r="G411" s="109"/>
      <c r="H411" s="114"/>
    </row>
    <row r="412" spans="1:8">
      <c r="A412" s="109"/>
      <c r="B412" s="109"/>
      <c r="C412" s="109"/>
      <c r="D412" s="109"/>
      <c r="E412" s="109"/>
      <c r="F412" s="109"/>
      <c r="G412" s="109"/>
      <c r="H412" s="114"/>
    </row>
    <row r="413" spans="1:8">
      <c r="A413" s="109"/>
      <c r="B413" s="109"/>
      <c r="C413" s="109"/>
      <c r="D413" s="109"/>
      <c r="E413" s="109"/>
      <c r="F413" s="109"/>
      <c r="G413" s="109"/>
      <c r="H413" s="114"/>
    </row>
    <row r="414" spans="1:8">
      <c r="A414" s="109"/>
      <c r="B414" s="109"/>
      <c r="C414" s="109"/>
      <c r="D414" s="109"/>
      <c r="E414" s="109"/>
      <c r="F414" s="109"/>
      <c r="G414" s="109"/>
      <c r="H414" s="114"/>
    </row>
    <row r="415" spans="1:8">
      <c r="A415" s="109"/>
      <c r="B415" s="109"/>
      <c r="C415" s="109"/>
      <c r="D415" s="109"/>
      <c r="E415" s="109"/>
      <c r="F415" s="109"/>
      <c r="G415" s="109"/>
      <c r="H415" s="114"/>
    </row>
    <row r="416" spans="1:8">
      <c r="A416" s="109"/>
      <c r="B416" s="109"/>
      <c r="C416" s="109"/>
      <c r="D416" s="109"/>
      <c r="E416" s="109"/>
      <c r="F416" s="109"/>
      <c r="G416" s="109"/>
      <c r="H416" s="114"/>
    </row>
    <row r="417" spans="1:8">
      <c r="A417" s="109"/>
      <c r="B417" s="109"/>
      <c r="C417" s="109"/>
      <c r="D417" s="109"/>
      <c r="E417" s="109"/>
      <c r="F417" s="109"/>
      <c r="G417" s="109"/>
      <c r="H417" s="114"/>
    </row>
    <row r="418" spans="1:8">
      <c r="A418" s="109"/>
      <c r="B418" s="109"/>
      <c r="C418" s="109"/>
      <c r="D418" s="109"/>
      <c r="E418" s="109"/>
      <c r="F418" s="109"/>
      <c r="G418" s="109"/>
      <c r="H418" s="114"/>
    </row>
    <row r="419" spans="1:8">
      <c r="A419" s="109"/>
      <c r="B419" s="109"/>
      <c r="C419" s="109"/>
      <c r="D419" s="109"/>
      <c r="E419" s="109"/>
      <c r="F419" s="109"/>
      <c r="G419" s="109"/>
      <c r="H419" s="114"/>
    </row>
    <row r="420" spans="1:8">
      <c r="A420" s="109"/>
      <c r="B420" s="109"/>
      <c r="C420" s="109"/>
      <c r="D420" s="109"/>
      <c r="E420" s="109"/>
      <c r="F420" s="109"/>
      <c r="G420" s="109"/>
      <c r="H420" s="114"/>
    </row>
    <row r="421" spans="1:8">
      <c r="A421" s="109"/>
      <c r="B421" s="109"/>
      <c r="C421" s="109"/>
      <c r="D421" s="109"/>
      <c r="E421" s="109"/>
      <c r="F421" s="109"/>
      <c r="G421" s="109"/>
      <c r="H421" s="114"/>
    </row>
    <row r="422" spans="1:8">
      <c r="A422" s="109"/>
      <c r="B422" s="109"/>
      <c r="C422" s="109"/>
      <c r="D422" s="109"/>
      <c r="E422" s="109"/>
      <c r="F422" s="109"/>
      <c r="G422" s="109"/>
      <c r="H422" s="114"/>
    </row>
    <row r="423" spans="1:8">
      <c r="A423" s="109"/>
      <c r="B423" s="109"/>
      <c r="C423" s="109"/>
      <c r="D423" s="109"/>
      <c r="E423" s="109"/>
      <c r="F423" s="109"/>
      <c r="G423" s="109"/>
      <c r="H423" s="114"/>
    </row>
    <row r="424" spans="1:8">
      <c r="A424" s="109"/>
      <c r="B424" s="109"/>
      <c r="C424" s="109"/>
      <c r="D424" s="109"/>
      <c r="E424" s="109"/>
      <c r="F424" s="109"/>
      <c r="G424" s="109"/>
      <c r="H424" s="114"/>
    </row>
    <row r="425" spans="1:8">
      <c r="A425" s="109"/>
      <c r="B425" s="109"/>
      <c r="C425" s="109"/>
      <c r="D425" s="109"/>
      <c r="E425" s="109"/>
      <c r="F425" s="109"/>
      <c r="G425" s="109"/>
      <c r="H425" s="114"/>
    </row>
    <row r="426" spans="1:8">
      <c r="A426" s="109"/>
      <c r="B426" s="109"/>
      <c r="C426" s="109"/>
      <c r="D426" s="109"/>
      <c r="E426" s="109"/>
      <c r="F426" s="109"/>
      <c r="G426" s="109"/>
      <c r="H426" s="114"/>
    </row>
    <row r="427" spans="1:8">
      <c r="A427" s="109"/>
      <c r="B427" s="109"/>
      <c r="C427" s="109"/>
      <c r="D427" s="109"/>
      <c r="E427" s="109"/>
      <c r="F427" s="109"/>
      <c r="G427" s="109"/>
      <c r="H427" s="114"/>
    </row>
    <row r="428" spans="1:8">
      <c r="A428" s="109"/>
      <c r="B428" s="109"/>
      <c r="C428" s="109"/>
      <c r="D428" s="109"/>
      <c r="E428" s="109"/>
      <c r="F428" s="109"/>
      <c r="G428" s="109"/>
      <c r="H428" s="114"/>
    </row>
    <row r="429" spans="1:8">
      <c r="A429" s="109"/>
      <c r="B429" s="109"/>
      <c r="C429" s="109"/>
      <c r="D429" s="109"/>
      <c r="E429" s="109"/>
      <c r="F429" s="109"/>
      <c r="G429" s="109"/>
      <c r="H429" s="114"/>
    </row>
    <row r="430" spans="1:8">
      <c r="A430" s="109"/>
      <c r="B430" s="109"/>
      <c r="C430" s="109"/>
      <c r="D430" s="109"/>
      <c r="E430" s="109"/>
      <c r="F430" s="109"/>
      <c r="G430" s="109"/>
      <c r="H430" s="114"/>
    </row>
    <row r="431" spans="1:8">
      <c r="A431" s="109"/>
      <c r="B431" s="109"/>
      <c r="C431" s="109"/>
      <c r="D431" s="109"/>
      <c r="E431" s="109"/>
      <c r="F431" s="109"/>
      <c r="G431" s="109"/>
      <c r="H431" s="114"/>
    </row>
    <row r="432" spans="1:8">
      <c r="A432" s="109"/>
      <c r="B432" s="109"/>
      <c r="C432" s="109"/>
      <c r="D432" s="109"/>
      <c r="E432" s="109"/>
      <c r="F432" s="109"/>
      <c r="G432" s="109"/>
      <c r="H432" s="114"/>
    </row>
    <row r="433" spans="1:8">
      <c r="A433" s="109"/>
      <c r="B433" s="109"/>
      <c r="C433" s="109"/>
      <c r="D433" s="109"/>
      <c r="E433" s="109"/>
      <c r="F433" s="109"/>
      <c r="G433" s="109"/>
      <c r="H433" s="114"/>
    </row>
    <row r="434" spans="1:8">
      <c r="A434" s="109"/>
      <c r="B434" s="109"/>
      <c r="C434" s="109"/>
      <c r="D434" s="109"/>
      <c r="E434" s="109"/>
      <c r="F434" s="109"/>
      <c r="G434" s="109"/>
      <c r="H434" s="114"/>
    </row>
    <row r="435" spans="1:8">
      <c r="A435" s="109"/>
      <c r="B435" s="109"/>
      <c r="C435" s="109"/>
      <c r="D435" s="109"/>
      <c r="E435" s="109"/>
      <c r="F435" s="109"/>
      <c r="G435" s="109"/>
      <c r="H435" s="114"/>
    </row>
    <row r="436" spans="1:8">
      <c r="A436" s="109"/>
      <c r="B436" s="109"/>
      <c r="C436" s="109"/>
      <c r="D436" s="109"/>
      <c r="E436" s="109"/>
      <c r="F436" s="109"/>
      <c r="G436" s="109"/>
      <c r="H436" s="114"/>
    </row>
    <row r="437" spans="1:8">
      <c r="A437" s="109"/>
      <c r="B437" s="109"/>
      <c r="C437" s="109"/>
      <c r="D437" s="109"/>
      <c r="E437" s="109"/>
      <c r="F437" s="109"/>
      <c r="G437" s="109"/>
      <c r="H437" s="114"/>
    </row>
    <row r="438" spans="1:8">
      <c r="A438" s="109"/>
      <c r="B438" s="109"/>
      <c r="C438" s="109"/>
      <c r="D438" s="109"/>
      <c r="E438" s="109"/>
      <c r="F438" s="109"/>
      <c r="G438" s="109"/>
      <c r="H438" s="114"/>
    </row>
    <row r="439" spans="1:8">
      <c r="A439" s="109"/>
      <c r="B439" s="109"/>
      <c r="C439" s="109"/>
      <c r="D439" s="109"/>
      <c r="E439" s="109"/>
      <c r="F439" s="109"/>
      <c r="G439" s="109"/>
      <c r="H439" s="114"/>
    </row>
    <row r="440" spans="1:8">
      <c r="A440" s="109"/>
      <c r="B440" s="109"/>
      <c r="C440" s="109"/>
      <c r="D440" s="109"/>
      <c r="E440" s="109"/>
      <c r="F440" s="109"/>
      <c r="G440" s="109"/>
      <c r="H440" s="114"/>
    </row>
    <row r="441" spans="1:8">
      <c r="A441" s="109"/>
      <c r="B441" s="109"/>
      <c r="C441" s="109"/>
      <c r="D441" s="109"/>
      <c r="E441" s="109"/>
      <c r="F441" s="109"/>
      <c r="G441" s="109"/>
      <c r="H441" s="114"/>
    </row>
    <row r="442" spans="1:8">
      <c r="A442" s="109"/>
      <c r="B442" s="109"/>
      <c r="C442" s="109"/>
      <c r="D442" s="109"/>
      <c r="E442" s="109"/>
      <c r="F442" s="109"/>
      <c r="G442" s="109"/>
      <c r="H442" s="114"/>
    </row>
    <row r="443" spans="1:8">
      <c r="A443" s="109"/>
      <c r="B443" s="109"/>
      <c r="C443" s="109"/>
      <c r="D443" s="109"/>
      <c r="E443" s="109"/>
      <c r="F443" s="109"/>
      <c r="G443" s="109"/>
      <c r="H443" s="114"/>
    </row>
    <row r="444" spans="1:8">
      <c r="A444" s="109"/>
      <c r="B444" s="109"/>
      <c r="C444" s="109"/>
      <c r="D444" s="109"/>
      <c r="E444" s="109"/>
      <c r="F444" s="109"/>
      <c r="G444" s="109"/>
      <c r="H444" s="114"/>
    </row>
    <row r="445" spans="1:8">
      <c r="A445" s="109"/>
      <c r="B445" s="109"/>
      <c r="C445" s="109"/>
      <c r="D445" s="109"/>
      <c r="E445" s="109"/>
      <c r="F445" s="109"/>
      <c r="G445" s="109"/>
      <c r="H445" s="114"/>
    </row>
    <row r="446" spans="1:8">
      <c r="A446" s="109"/>
      <c r="B446" s="109"/>
      <c r="C446" s="109"/>
      <c r="D446" s="109"/>
      <c r="E446" s="109"/>
      <c r="F446" s="109"/>
      <c r="G446" s="109"/>
      <c r="H446" s="114"/>
    </row>
    <row r="447" spans="1:8">
      <c r="A447" s="109"/>
      <c r="B447" s="109"/>
      <c r="C447" s="109"/>
      <c r="D447" s="109"/>
      <c r="E447" s="109"/>
      <c r="F447" s="109"/>
      <c r="G447" s="109"/>
      <c r="H447" s="114"/>
    </row>
    <row r="448" spans="1:8">
      <c r="A448" s="109"/>
      <c r="B448" s="109"/>
      <c r="C448" s="109"/>
      <c r="D448" s="109"/>
      <c r="E448" s="109"/>
      <c r="F448" s="109"/>
      <c r="G448" s="109"/>
      <c r="H448" s="114"/>
    </row>
    <row r="449" spans="1:8">
      <c r="A449" s="109"/>
      <c r="B449" s="109"/>
      <c r="C449" s="109"/>
      <c r="D449" s="109"/>
      <c r="E449" s="109"/>
      <c r="F449" s="109"/>
      <c r="G449" s="109"/>
      <c r="H449" s="114"/>
    </row>
    <row r="450" spans="1:8">
      <c r="A450" s="109"/>
      <c r="B450" s="109"/>
      <c r="C450" s="109"/>
      <c r="D450" s="109"/>
      <c r="E450" s="109"/>
      <c r="F450" s="109"/>
      <c r="G450" s="109"/>
      <c r="H450" s="114"/>
    </row>
    <row r="451" spans="1:8">
      <c r="A451" s="109"/>
      <c r="B451" s="109"/>
      <c r="C451" s="109"/>
      <c r="D451" s="109"/>
      <c r="E451" s="109"/>
      <c r="F451" s="109"/>
      <c r="G451" s="109"/>
      <c r="H451" s="114"/>
    </row>
    <row r="452" spans="1:8">
      <c r="A452" s="109"/>
      <c r="B452" s="109"/>
      <c r="C452" s="109"/>
      <c r="D452" s="109"/>
      <c r="E452" s="109"/>
      <c r="F452" s="109"/>
      <c r="G452" s="109"/>
      <c r="H452" s="114"/>
    </row>
    <row r="453" spans="1:8">
      <c r="A453" s="109"/>
      <c r="B453" s="109"/>
      <c r="C453" s="109"/>
      <c r="D453" s="109"/>
      <c r="E453" s="109"/>
      <c r="F453" s="109"/>
      <c r="G453" s="109"/>
      <c r="H453" s="114"/>
    </row>
    <row r="454" spans="1:8">
      <c r="A454" s="109"/>
      <c r="B454" s="109"/>
      <c r="C454" s="109"/>
      <c r="D454" s="109"/>
      <c r="E454" s="109"/>
      <c r="F454" s="109"/>
      <c r="G454" s="109"/>
      <c r="H454" s="114"/>
    </row>
    <row r="455" spans="1:8">
      <c r="A455" s="109"/>
      <c r="B455" s="109"/>
      <c r="C455" s="109"/>
      <c r="D455" s="109"/>
      <c r="E455" s="109"/>
      <c r="F455" s="109"/>
      <c r="G455" s="109"/>
      <c r="H455" s="114"/>
    </row>
    <row r="456" spans="1:8">
      <c r="A456" s="109"/>
      <c r="B456" s="109"/>
      <c r="C456" s="109"/>
      <c r="D456" s="109"/>
      <c r="E456" s="109"/>
      <c r="F456" s="109"/>
      <c r="G456" s="109"/>
      <c r="H456" s="114"/>
    </row>
    <row r="457" spans="1:8">
      <c r="A457" s="109"/>
      <c r="B457" s="109"/>
      <c r="C457" s="109"/>
      <c r="D457" s="109"/>
      <c r="E457" s="109"/>
      <c r="F457" s="109"/>
      <c r="G457" s="109"/>
      <c r="H457" s="114"/>
    </row>
    <row r="458" spans="1:8">
      <c r="A458" s="109"/>
      <c r="B458" s="109"/>
      <c r="C458" s="109"/>
      <c r="D458" s="109"/>
      <c r="E458" s="109"/>
      <c r="F458" s="109"/>
      <c r="G458" s="109"/>
      <c r="H458" s="114"/>
    </row>
    <row r="459" spans="1:8">
      <c r="A459" s="109"/>
      <c r="B459" s="109"/>
      <c r="C459" s="109"/>
      <c r="D459" s="109"/>
      <c r="E459" s="109"/>
      <c r="F459" s="109"/>
      <c r="G459" s="109"/>
      <c r="H459" s="114"/>
    </row>
    <row r="460" spans="1:8">
      <c r="A460" s="109"/>
      <c r="B460" s="109"/>
      <c r="C460" s="109"/>
      <c r="D460" s="109"/>
      <c r="E460" s="109"/>
      <c r="F460" s="109"/>
      <c r="G460" s="109"/>
      <c r="H460" s="114"/>
    </row>
    <row r="461" spans="1:8">
      <c r="A461" s="109"/>
      <c r="B461" s="109"/>
      <c r="C461" s="109"/>
      <c r="D461" s="109"/>
      <c r="E461" s="109"/>
      <c r="F461" s="109"/>
      <c r="G461" s="109"/>
      <c r="H461" s="114"/>
    </row>
    <row r="462" spans="1:8">
      <c r="A462" s="109"/>
      <c r="B462" s="109"/>
      <c r="C462" s="109"/>
      <c r="D462" s="109"/>
      <c r="E462" s="109"/>
      <c r="F462" s="109"/>
      <c r="G462" s="109"/>
      <c r="H462" s="114"/>
    </row>
    <row r="463" spans="1:8">
      <c r="A463" s="109"/>
      <c r="B463" s="109"/>
      <c r="C463" s="109"/>
      <c r="D463" s="109"/>
      <c r="E463" s="109"/>
      <c r="F463" s="109"/>
      <c r="G463" s="109"/>
      <c r="H463" s="114"/>
    </row>
    <row r="464" spans="1:8">
      <c r="A464" s="109"/>
      <c r="B464" s="109"/>
      <c r="C464" s="109"/>
      <c r="D464" s="109"/>
      <c r="E464" s="109"/>
      <c r="F464" s="109"/>
      <c r="G464" s="109"/>
      <c r="H464" s="114"/>
    </row>
    <row r="465" spans="1:8">
      <c r="A465" s="109"/>
      <c r="B465" s="109"/>
      <c r="C465" s="109"/>
      <c r="D465" s="109"/>
      <c r="E465" s="109"/>
      <c r="F465" s="109"/>
      <c r="G465" s="109"/>
      <c r="H465" s="114"/>
    </row>
    <row r="466" spans="1:8">
      <c r="A466" s="109"/>
      <c r="B466" s="109"/>
      <c r="C466" s="109"/>
      <c r="D466" s="109"/>
      <c r="E466" s="109"/>
      <c r="F466" s="109"/>
      <c r="G466" s="109"/>
      <c r="H466" s="114"/>
    </row>
    <row r="467" spans="1:8">
      <c r="A467" s="109"/>
      <c r="B467" s="109"/>
      <c r="C467" s="109"/>
      <c r="D467" s="109"/>
      <c r="E467" s="109"/>
      <c r="F467" s="109"/>
      <c r="G467" s="109"/>
      <c r="H467" s="114"/>
    </row>
    <row r="468" spans="1:8">
      <c r="A468" s="109"/>
      <c r="B468" s="109"/>
      <c r="C468" s="109"/>
      <c r="D468" s="109"/>
      <c r="E468" s="109"/>
      <c r="F468" s="109"/>
      <c r="G468" s="109"/>
      <c r="H468" s="114"/>
    </row>
    <row r="469" spans="1:8">
      <c r="A469" s="109"/>
      <c r="B469" s="109"/>
      <c r="C469" s="109"/>
      <c r="D469" s="109"/>
      <c r="E469" s="109"/>
      <c r="F469" s="109"/>
      <c r="G469" s="109"/>
      <c r="H469" s="114"/>
    </row>
    <row r="470" spans="1:8">
      <c r="A470" s="109"/>
      <c r="B470" s="109"/>
      <c r="C470" s="109"/>
      <c r="D470" s="109"/>
      <c r="E470" s="109"/>
      <c r="F470" s="109"/>
      <c r="G470" s="109"/>
      <c r="H470" s="114"/>
    </row>
    <row r="471" spans="1:8">
      <c r="A471" s="109"/>
      <c r="B471" s="109"/>
      <c r="C471" s="109"/>
      <c r="D471" s="109"/>
      <c r="E471" s="109"/>
      <c r="F471" s="109"/>
      <c r="G471" s="109"/>
      <c r="H471" s="114"/>
    </row>
    <row r="472" spans="1:8">
      <c r="A472" s="109"/>
      <c r="B472" s="109"/>
      <c r="C472" s="109"/>
      <c r="D472" s="109"/>
      <c r="E472" s="109"/>
      <c r="F472" s="109"/>
      <c r="G472" s="109"/>
      <c r="H472" s="114"/>
    </row>
    <row r="473" spans="1:8">
      <c r="A473" s="109"/>
      <c r="B473" s="109"/>
      <c r="C473" s="109"/>
      <c r="D473" s="109"/>
      <c r="E473" s="109"/>
      <c r="F473" s="109"/>
      <c r="G473" s="109"/>
      <c r="H473" s="114"/>
    </row>
    <row r="474" spans="1:8">
      <c r="A474" s="109"/>
      <c r="B474" s="109"/>
      <c r="C474" s="109"/>
      <c r="D474" s="109"/>
      <c r="E474" s="109"/>
      <c r="F474" s="109"/>
      <c r="G474" s="109"/>
      <c r="H474" s="114"/>
    </row>
    <row r="475" spans="1:8">
      <c r="A475" s="109"/>
      <c r="B475" s="109"/>
      <c r="C475" s="109"/>
      <c r="D475" s="109"/>
      <c r="E475" s="109"/>
      <c r="F475" s="109"/>
      <c r="G475" s="109"/>
      <c r="H475" s="114"/>
    </row>
    <row r="476" spans="1:8">
      <c r="A476" s="109"/>
      <c r="B476" s="109"/>
      <c r="C476" s="109"/>
      <c r="D476" s="109"/>
      <c r="E476" s="109"/>
      <c r="F476" s="109"/>
      <c r="G476" s="109"/>
      <c r="H476" s="114"/>
    </row>
    <row r="477" spans="1:8">
      <c r="A477" s="109"/>
      <c r="B477" s="109"/>
      <c r="C477" s="109"/>
      <c r="D477" s="109"/>
      <c r="E477" s="109"/>
      <c r="F477" s="109"/>
      <c r="G477" s="109"/>
      <c r="H477" s="114"/>
    </row>
    <row r="478" spans="1:8">
      <c r="A478" s="109"/>
      <c r="B478" s="109"/>
      <c r="C478" s="109"/>
      <c r="D478" s="109"/>
      <c r="E478" s="109"/>
      <c r="F478" s="109"/>
      <c r="G478" s="109"/>
      <c r="H478" s="114"/>
    </row>
    <row r="479" spans="1:8">
      <c r="A479" s="109"/>
      <c r="B479" s="109"/>
      <c r="C479" s="109"/>
      <c r="D479" s="109"/>
      <c r="E479" s="109"/>
      <c r="F479" s="109"/>
      <c r="G479" s="109"/>
      <c r="H479" s="114"/>
    </row>
    <row r="480" spans="1:8">
      <c r="A480" s="109"/>
      <c r="B480" s="109"/>
      <c r="C480" s="109"/>
      <c r="D480" s="109"/>
      <c r="E480" s="109"/>
      <c r="F480" s="109"/>
      <c r="G480" s="109"/>
      <c r="H480" s="114"/>
    </row>
    <row r="481" spans="1:8">
      <c r="A481" s="109"/>
      <c r="B481" s="109"/>
      <c r="C481" s="109"/>
      <c r="D481" s="109"/>
      <c r="E481" s="109"/>
      <c r="F481" s="109"/>
      <c r="G481" s="109"/>
      <c r="H481" s="114"/>
    </row>
    <row r="482" spans="1:8">
      <c r="A482" s="109"/>
      <c r="B482" s="109"/>
      <c r="C482" s="109"/>
      <c r="D482" s="109"/>
      <c r="E482" s="109"/>
      <c r="F482" s="109"/>
      <c r="G482" s="109"/>
      <c r="H482" s="114"/>
    </row>
    <row r="483" spans="1:8">
      <c r="A483" s="109"/>
      <c r="B483" s="109"/>
      <c r="C483" s="109"/>
      <c r="D483" s="109"/>
      <c r="E483" s="109"/>
      <c r="F483" s="109"/>
      <c r="G483" s="109"/>
      <c r="H483" s="114"/>
    </row>
    <row r="484" spans="1:8">
      <c r="A484" s="109"/>
      <c r="B484" s="109"/>
      <c r="C484" s="109"/>
      <c r="D484" s="109"/>
      <c r="E484" s="109"/>
      <c r="F484" s="109"/>
      <c r="G484" s="109"/>
      <c r="H484" s="114"/>
    </row>
    <row r="485" spans="1:8">
      <c r="A485" s="109"/>
      <c r="B485" s="109"/>
      <c r="C485" s="109"/>
      <c r="D485" s="109"/>
      <c r="E485" s="109"/>
      <c r="F485" s="109"/>
      <c r="G485" s="109"/>
      <c r="H485" s="114"/>
    </row>
    <row r="486" spans="1:8">
      <c r="A486" s="109"/>
      <c r="B486" s="109"/>
      <c r="C486" s="109"/>
      <c r="D486" s="109"/>
      <c r="E486" s="109"/>
      <c r="F486" s="109"/>
      <c r="G486" s="109"/>
      <c r="H486" s="114"/>
    </row>
    <row r="487" spans="1:8">
      <c r="A487" s="109"/>
      <c r="B487" s="109"/>
      <c r="C487" s="109"/>
      <c r="D487" s="109"/>
      <c r="E487" s="109"/>
      <c r="F487" s="109"/>
      <c r="G487" s="109"/>
      <c r="H487" s="114"/>
    </row>
    <row r="488" spans="1:8">
      <c r="A488" s="109"/>
      <c r="B488" s="109"/>
      <c r="C488" s="109"/>
      <c r="D488" s="109"/>
      <c r="E488" s="109"/>
      <c r="F488" s="109"/>
      <c r="G488" s="109"/>
      <c r="H488" s="114"/>
    </row>
    <row r="489" spans="1:8">
      <c r="A489" s="109"/>
      <c r="B489" s="109"/>
      <c r="C489" s="109"/>
      <c r="D489" s="109"/>
      <c r="E489" s="109"/>
      <c r="F489" s="109"/>
      <c r="G489" s="109"/>
      <c r="H489" s="114"/>
    </row>
    <row r="490" spans="1:8">
      <c r="A490" s="109"/>
      <c r="B490" s="109"/>
      <c r="C490" s="109"/>
      <c r="D490" s="109"/>
      <c r="E490" s="109"/>
      <c r="F490" s="109"/>
      <c r="G490" s="109"/>
      <c r="H490" s="114"/>
    </row>
    <row r="491" spans="1:8">
      <c r="A491" s="109"/>
      <c r="B491" s="109"/>
      <c r="C491" s="109"/>
      <c r="D491" s="109"/>
      <c r="E491" s="109"/>
      <c r="F491" s="109"/>
      <c r="G491" s="109"/>
      <c r="H491" s="114"/>
    </row>
    <row r="492" spans="1:8">
      <c r="A492" s="109"/>
      <c r="B492" s="109"/>
      <c r="C492" s="109"/>
      <c r="D492" s="109"/>
      <c r="E492" s="109"/>
      <c r="F492" s="109"/>
      <c r="G492" s="109"/>
      <c r="H492" s="114"/>
    </row>
    <row r="493" spans="1:8">
      <c r="A493" s="109"/>
      <c r="B493" s="109"/>
      <c r="C493" s="109"/>
      <c r="D493" s="109"/>
      <c r="E493" s="109"/>
      <c r="F493" s="109"/>
      <c r="G493" s="109"/>
      <c r="H493" s="114"/>
    </row>
    <row r="494" spans="1:8">
      <c r="A494" s="109"/>
      <c r="B494" s="109"/>
      <c r="C494" s="109"/>
      <c r="D494" s="109"/>
      <c r="E494" s="109"/>
      <c r="F494" s="109"/>
      <c r="G494" s="109"/>
      <c r="H494" s="114"/>
    </row>
    <row r="495" spans="1:8">
      <c r="A495" s="109"/>
      <c r="B495" s="109"/>
      <c r="C495" s="109"/>
      <c r="D495" s="109"/>
      <c r="E495" s="109"/>
      <c r="F495" s="109"/>
      <c r="G495" s="109"/>
      <c r="H495" s="114"/>
    </row>
    <row r="496" spans="1:8">
      <c r="A496" s="109"/>
      <c r="B496" s="109"/>
      <c r="C496" s="109"/>
      <c r="D496" s="109"/>
      <c r="E496" s="109"/>
      <c r="F496" s="109"/>
      <c r="G496" s="109"/>
      <c r="H496" s="114"/>
    </row>
    <row r="497" spans="1:8">
      <c r="A497" s="109"/>
      <c r="B497" s="109"/>
      <c r="C497" s="109"/>
      <c r="D497" s="109"/>
      <c r="E497" s="109"/>
      <c r="F497" s="109"/>
      <c r="G497" s="109"/>
      <c r="H497" s="114"/>
    </row>
    <row r="498" spans="1:8">
      <c r="A498" s="109"/>
      <c r="B498" s="109"/>
      <c r="C498" s="109"/>
      <c r="D498" s="109"/>
      <c r="E498" s="109"/>
      <c r="F498" s="109"/>
      <c r="G498" s="109"/>
      <c r="H498" s="114"/>
    </row>
    <row r="499" spans="1:8">
      <c r="A499" s="109"/>
      <c r="B499" s="109"/>
      <c r="C499" s="109"/>
      <c r="D499" s="109"/>
      <c r="E499" s="109"/>
      <c r="F499" s="109"/>
      <c r="G499" s="109"/>
      <c r="H499" s="114"/>
    </row>
    <row r="500" spans="1:8">
      <c r="A500" s="109"/>
      <c r="B500" s="109"/>
      <c r="C500" s="109"/>
      <c r="D500" s="109"/>
      <c r="E500" s="109"/>
      <c r="F500" s="109"/>
      <c r="G500" s="109"/>
      <c r="H500" s="114"/>
    </row>
    <row r="501" spans="1:8">
      <c r="A501" s="109"/>
      <c r="B501" s="109"/>
      <c r="C501" s="109"/>
      <c r="D501" s="109"/>
      <c r="E501" s="109"/>
      <c r="F501" s="109"/>
      <c r="G501" s="109"/>
      <c r="H501" s="114"/>
    </row>
    <row r="502" spans="1:8">
      <c r="A502" s="109"/>
      <c r="B502" s="109"/>
      <c r="C502" s="109"/>
      <c r="D502" s="109"/>
      <c r="E502" s="109"/>
      <c r="F502" s="109"/>
      <c r="G502" s="109"/>
      <c r="H502" s="114"/>
    </row>
    <row r="503" spans="1:8">
      <c r="A503" s="109"/>
      <c r="B503" s="109"/>
      <c r="C503" s="109"/>
      <c r="D503" s="109"/>
      <c r="E503" s="109"/>
      <c r="F503" s="109"/>
      <c r="G503" s="109"/>
      <c r="H503" s="114"/>
    </row>
    <row r="504" spans="1:8">
      <c r="A504" s="109"/>
      <c r="B504" s="109"/>
      <c r="C504" s="109"/>
      <c r="D504" s="109"/>
      <c r="E504" s="109"/>
      <c r="F504" s="109"/>
      <c r="G504" s="109"/>
      <c r="H504" s="114"/>
    </row>
    <row r="505" spans="1:8">
      <c r="A505" s="109"/>
      <c r="B505" s="109"/>
      <c r="C505" s="109"/>
      <c r="D505" s="109"/>
      <c r="E505" s="109"/>
      <c r="F505" s="109"/>
      <c r="G505" s="109"/>
      <c r="H505" s="114"/>
    </row>
    <row r="506" spans="1:8">
      <c r="A506" s="109"/>
      <c r="B506" s="109"/>
      <c r="C506" s="109"/>
      <c r="D506" s="109"/>
      <c r="E506" s="109"/>
      <c r="F506" s="109"/>
      <c r="G506" s="109"/>
      <c r="H506" s="114"/>
    </row>
    <row r="507" spans="1:8">
      <c r="A507" s="109"/>
      <c r="B507" s="109"/>
      <c r="C507" s="109"/>
      <c r="D507" s="109"/>
      <c r="E507" s="109"/>
      <c r="F507" s="109"/>
      <c r="G507" s="109"/>
      <c r="H507" s="114"/>
    </row>
    <row r="508" spans="1:8">
      <c r="A508" s="109"/>
      <c r="B508" s="109"/>
      <c r="C508" s="109"/>
      <c r="D508" s="109"/>
      <c r="E508" s="109"/>
      <c r="F508" s="109"/>
      <c r="G508" s="109"/>
      <c r="H508" s="114"/>
    </row>
    <row r="509" spans="1:8">
      <c r="A509" s="109"/>
      <c r="B509" s="109"/>
      <c r="C509" s="109"/>
      <c r="D509" s="109"/>
      <c r="E509" s="109"/>
      <c r="F509" s="109"/>
      <c r="G509" s="109"/>
      <c r="H509" s="114"/>
    </row>
    <row r="510" spans="1:8">
      <c r="A510" s="109"/>
      <c r="B510" s="109"/>
      <c r="C510" s="109"/>
      <c r="D510" s="109"/>
      <c r="E510" s="109"/>
      <c r="F510" s="109"/>
      <c r="G510" s="109"/>
      <c r="H510" s="114"/>
    </row>
    <row r="511" spans="1:8">
      <c r="A511" s="109"/>
      <c r="B511" s="109"/>
      <c r="C511" s="109"/>
      <c r="D511" s="109"/>
      <c r="E511" s="109"/>
      <c r="F511" s="109"/>
      <c r="G511" s="109"/>
      <c r="H511" s="114"/>
    </row>
    <row r="512" spans="1:8">
      <c r="A512" s="109"/>
      <c r="B512" s="109"/>
      <c r="C512" s="109"/>
      <c r="D512" s="109"/>
      <c r="E512" s="109"/>
      <c r="F512" s="109"/>
      <c r="G512" s="109"/>
      <c r="H512" s="114"/>
    </row>
    <row r="513" spans="1:8">
      <c r="A513" s="109"/>
      <c r="B513" s="109"/>
      <c r="C513" s="109"/>
      <c r="D513" s="109"/>
      <c r="E513" s="109"/>
      <c r="F513" s="109"/>
      <c r="G513" s="109"/>
      <c r="H513" s="114"/>
    </row>
    <row r="514" spans="1:8">
      <c r="A514" s="109"/>
      <c r="B514" s="109"/>
      <c r="C514" s="109"/>
      <c r="D514" s="109"/>
      <c r="E514" s="109"/>
      <c r="F514" s="109"/>
      <c r="G514" s="109"/>
      <c r="H514" s="114"/>
    </row>
    <row r="515" spans="1:8">
      <c r="A515" s="109"/>
      <c r="B515" s="109"/>
      <c r="C515" s="109"/>
      <c r="D515" s="109"/>
      <c r="E515" s="109"/>
      <c r="F515" s="109"/>
      <c r="G515" s="109"/>
      <c r="H515" s="114"/>
    </row>
    <row r="516" spans="1:8">
      <c r="A516" s="109"/>
      <c r="B516" s="109"/>
      <c r="C516" s="109"/>
      <c r="D516" s="109"/>
      <c r="E516" s="109"/>
      <c r="F516" s="109"/>
      <c r="G516" s="109"/>
      <c r="H516" s="114"/>
    </row>
    <row r="517" spans="1:8">
      <c r="A517" s="109"/>
      <c r="B517" s="109"/>
      <c r="C517" s="109"/>
      <c r="D517" s="109"/>
      <c r="E517" s="109"/>
      <c r="F517" s="109"/>
      <c r="G517" s="109"/>
      <c r="H517" s="114"/>
    </row>
    <row r="518" spans="1:8">
      <c r="A518" s="109"/>
      <c r="B518" s="109"/>
      <c r="C518" s="109"/>
      <c r="D518" s="109"/>
      <c r="E518" s="109"/>
      <c r="F518" s="109"/>
      <c r="G518" s="109"/>
      <c r="H518" s="114"/>
    </row>
    <row r="519" spans="1:8">
      <c r="A519" s="109"/>
      <c r="B519" s="109"/>
      <c r="C519" s="109"/>
      <c r="D519" s="109"/>
      <c r="E519" s="109"/>
      <c r="F519" s="109"/>
      <c r="G519" s="109"/>
      <c r="H519" s="114"/>
    </row>
    <row r="520" spans="1:8">
      <c r="A520" s="109"/>
      <c r="B520" s="109"/>
      <c r="C520" s="109"/>
      <c r="D520" s="109"/>
      <c r="E520" s="109"/>
      <c r="F520" s="109"/>
      <c r="G520" s="109"/>
      <c r="H520" s="114"/>
    </row>
    <row r="521" spans="1:8">
      <c r="A521" s="109"/>
      <c r="B521" s="109"/>
      <c r="C521" s="109"/>
      <c r="D521" s="109"/>
      <c r="E521" s="109"/>
      <c r="F521" s="109"/>
      <c r="G521" s="109"/>
      <c r="H521" s="114"/>
    </row>
    <row r="522" spans="1:8">
      <c r="A522" s="109"/>
      <c r="B522" s="109"/>
      <c r="C522" s="109"/>
      <c r="D522" s="109"/>
      <c r="E522" s="109"/>
      <c r="F522" s="109"/>
      <c r="G522" s="109"/>
      <c r="H522" s="114"/>
    </row>
    <row r="523" spans="1:8">
      <c r="A523" s="109"/>
      <c r="B523" s="109"/>
      <c r="C523" s="109"/>
      <c r="D523" s="109"/>
      <c r="E523" s="109"/>
      <c r="F523" s="109"/>
      <c r="G523" s="109"/>
      <c r="H523" s="114"/>
    </row>
    <row r="524" spans="1:8">
      <c r="A524" s="109"/>
      <c r="B524" s="109"/>
      <c r="C524" s="109"/>
      <c r="D524" s="109"/>
      <c r="E524" s="109"/>
      <c r="F524" s="109"/>
      <c r="G524" s="109"/>
      <c r="H524" s="114"/>
    </row>
    <row r="525" spans="1:8">
      <c r="A525" s="109"/>
      <c r="B525" s="109"/>
      <c r="C525" s="109"/>
      <c r="D525" s="109"/>
      <c r="E525" s="109"/>
      <c r="F525" s="109"/>
      <c r="G525" s="109"/>
      <c r="H525" s="114"/>
    </row>
    <row r="526" spans="1:8">
      <c r="A526" s="109"/>
      <c r="B526" s="109"/>
      <c r="C526" s="109"/>
      <c r="D526" s="109"/>
      <c r="E526" s="109"/>
      <c r="F526" s="109"/>
      <c r="G526" s="109"/>
      <c r="H526" s="114"/>
    </row>
    <row r="527" spans="1:8">
      <c r="A527" s="109"/>
      <c r="B527" s="109"/>
      <c r="C527" s="109"/>
      <c r="D527" s="109"/>
      <c r="E527" s="109"/>
      <c r="F527" s="109"/>
      <c r="G527" s="109"/>
      <c r="H527" s="114"/>
    </row>
    <row r="528" spans="1:8">
      <c r="A528" s="109"/>
      <c r="B528" s="109"/>
      <c r="C528" s="109"/>
      <c r="D528" s="109"/>
      <c r="E528" s="109"/>
      <c r="F528" s="109"/>
      <c r="G528" s="109"/>
      <c r="H528" s="114"/>
    </row>
    <row r="529" spans="1:8">
      <c r="A529" s="109"/>
      <c r="B529" s="109"/>
      <c r="C529" s="109"/>
      <c r="D529" s="109"/>
      <c r="E529" s="109"/>
      <c r="F529" s="109"/>
      <c r="G529" s="109"/>
      <c r="H529" s="114"/>
    </row>
    <row r="530" spans="1:8">
      <c r="A530" s="109"/>
      <c r="B530" s="109"/>
      <c r="C530" s="109"/>
      <c r="D530" s="109"/>
      <c r="E530" s="109"/>
      <c r="F530" s="109"/>
      <c r="G530" s="109"/>
      <c r="H530" s="114"/>
    </row>
    <row r="531" spans="1:8">
      <c r="A531" s="109"/>
      <c r="B531" s="109"/>
      <c r="C531" s="109"/>
      <c r="D531" s="109"/>
      <c r="E531" s="109"/>
      <c r="F531" s="109"/>
      <c r="G531" s="109"/>
      <c r="H531" s="114"/>
    </row>
    <row r="532" spans="1:8">
      <c r="A532" s="109"/>
      <c r="B532" s="109"/>
      <c r="C532" s="109"/>
      <c r="D532" s="109"/>
      <c r="E532" s="109"/>
      <c r="F532" s="109"/>
      <c r="G532" s="109"/>
      <c r="H532" s="114"/>
    </row>
    <row r="533" spans="1:8">
      <c r="A533" s="109"/>
      <c r="B533" s="109"/>
      <c r="C533" s="109"/>
      <c r="D533" s="109"/>
      <c r="E533" s="109"/>
      <c r="F533" s="109"/>
      <c r="G533" s="109"/>
      <c r="H533" s="114"/>
    </row>
    <row r="534" spans="1:8">
      <c r="A534" s="109"/>
      <c r="B534" s="109"/>
      <c r="C534" s="109"/>
      <c r="D534" s="109"/>
      <c r="E534" s="109"/>
      <c r="F534" s="109"/>
      <c r="G534" s="109"/>
      <c r="H534" s="114"/>
    </row>
    <row r="535" spans="1:8">
      <c r="A535" s="109"/>
      <c r="B535" s="109"/>
      <c r="C535" s="109"/>
      <c r="D535" s="109"/>
      <c r="E535" s="109"/>
      <c r="F535" s="109"/>
      <c r="G535" s="109"/>
      <c r="H535" s="114"/>
    </row>
    <row r="536" spans="1:8">
      <c r="A536" s="109"/>
      <c r="B536" s="109"/>
      <c r="C536" s="109"/>
      <c r="D536" s="109"/>
      <c r="E536" s="109"/>
      <c r="F536" s="109"/>
      <c r="G536" s="109"/>
      <c r="H536" s="114"/>
    </row>
    <row r="537" spans="1:8">
      <c r="A537" s="109"/>
      <c r="B537" s="109"/>
      <c r="C537" s="109"/>
      <c r="D537" s="109"/>
      <c r="E537" s="109"/>
      <c r="F537" s="109"/>
      <c r="G537" s="109"/>
      <c r="H537" s="114"/>
    </row>
    <row r="538" spans="1:8">
      <c r="A538" s="109"/>
      <c r="B538" s="109"/>
      <c r="C538" s="109"/>
      <c r="D538" s="109"/>
      <c r="E538" s="109"/>
      <c r="F538" s="109"/>
      <c r="G538" s="109"/>
      <c r="H538" s="114"/>
    </row>
    <row r="539" spans="1:8">
      <c r="A539" s="109"/>
      <c r="B539" s="109"/>
      <c r="C539" s="109"/>
      <c r="D539" s="109"/>
      <c r="E539" s="109"/>
      <c r="F539" s="109"/>
      <c r="G539" s="109"/>
      <c r="H539" s="114"/>
    </row>
    <row r="540" spans="1:8">
      <c r="A540" s="109"/>
      <c r="B540" s="109"/>
      <c r="C540" s="109"/>
      <c r="D540" s="109"/>
      <c r="E540" s="109"/>
      <c r="F540" s="109"/>
      <c r="G540" s="109"/>
      <c r="H540" s="114"/>
    </row>
    <row r="541" spans="1:8">
      <c r="A541" s="109"/>
      <c r="B541" s="109"/>
      <c r="C541" s="109"/>
      <c r="D541" s="109"/>
      <c r="E541" s="109"/>
      <c r="F541" s="109"/>
      <c r="G541" s="109"/>
      <c r="H541" s="114"/>
    </row>
    <row r="542" spans="1:8">
      <c r="A542" s="109"/>
      <c r="B542" s="109"/>
      <c r="C542" s="109"/>
      <c r="D542" s="109"/>
      <c r="E542" s="109"/>
      <c r="F542" s="109"/>
      <c r="G542" s="109"/>
      <c r="H542" s="114"/>
    </row>
    <row r="543" spans="1:8">
      <c r="A543" s="109"/>
      <c r="B543" s="109"/>
      <c r="C543" s="109"/>
      <c r="D543" s="109"/>
      <c r="E543" s="109"/>
      <c r="F543" s="109"/>
      <c r="G543" s="109"/>
      <c r="H543" s="114"/>
    </row>
    <row r="544" spans="1:8">
      <c r="A544" s="109"/>
      <c r="B544" s="109"/>
      <c r="C544" s="109"/>
      <c r="D544" s="109"/>
      <c r="E544" s="109"/>
      <c r="F544" s="109"/>
      <c r="G544" s="109"/>
      <c r="H544" s="114"/>
    </row>
    <row r="545" spans="1:8">
      <c r="A545" s="109"/>
      <c r="B545" s="109"/>
      <c r="C545" s="109"/>
      <c r="D545" s="109"/>
      <c r="E545" s="109"/>
      <c r="F545" s="109"/>
      <c r="G545" s="109"/>
      <c r="H545" s="114"/>
    </row>
    <row r="546" spans="1:8">
      <c r="A546" s="109"/>
      <c r="B546" s="109"/>
      <c r="C546" s="109"/>
      <c r="D546" s="109"/>
      <c r="E546" s="109"/>
      <c r="F546" s="109"/>
      <c r="G546" s="109"/>
      <c r="H546" s="114"/>
    </row>
    <row r="547" spans="1:8">
      <c r="A547" s="109"/>
      <c r="B547" s="109"/>
      <c r="C547" s="109"/>
      <c r="D547" s="109"/>
      <c r="E547" s="109"/>
      <c r="F547" s="109"/>
      <c r="G547" s="109"/>
      <c r="H547" s="114"/>
    </row>
    <row r="548" spans="1:8">
      <c r="A548" s="109"/>
      <c r="B548" s="109"/>
      <c r="C548" s="109"/>
      <c r="D548" s="109"/>
      <c r="E548" s="109"/>
      <c r="F548" s="109"/>
      <c r="G548" s="109"/>
      <c r="H548" s="114"/>
    </row>
    <row r="549" spans="1:8">
      <c r="A549" s="109"/>
      <c r="B549" s="109"/>
      <c r="C549" s="109"/>
      <c r="D549" s="109"/>
      <c r="E549" s="109"/>
      <c r="F549" s="109"/>
      <c r="G549" s="109"/>
      <c r="H549" s="114"/>
    </row>
    <row r="550" spans="1:8">
      <c r="A550" s="109"/>
      <c r="B550" s="109"/>
      <c r="C550" s="109"/>
      <c r="D550" s="109"/>
      <c r="E550" s="109"/>
      <c r="F550" s="109"/>
      <c r="G550" s="109"/>
      <c r="H550" s="114"/>
    </row>
    <row r="551" spans="1:8">
      <c r="A551" s="109"/>
      <c r="B551" s="109"/>
      <c r="C551" s="109"/>
      <c r="D551" s="109"/>
      <c r="E551" s="109"/>
      <c r="F551" s="109"/>
      <c r="G551" s="109"/>
      <c r="H551" s="114"/>
    </row>
    <row r="552" spans="1:8">
      <c r="A552" s="109"/>
      <c r="B552" s="109"/>
      <c r="C552" s="109"/>
      <c r="D552" s="109"/>
      <c r="E552" s="109"/>
      <c r="F552" s="109"/>
      <c r="G552" s="109"/>
      <c r="H552" s="114"/>
    </row>
    <row r="553" spans="1:8">
      <c r="A553" s="109"/>
      <c r="B553" s="109"/>
      <c r="C553" s="109"/>
      <c r="D553" s="109"/>
      <c r="E553" s="109"/>
      <c r="F553" s="109"/>
      <c r="G553" s="109"/>
      <c r="H553" s="114"/>
    </row>
    <row r="554" spans="1:8">
      <c r="A554" s="109"/>
      <c r="B554" s="109"/>
      <c r="C554" s="109"/>
      <c r="D554" s="109"/>
      <c r="E554" s="109"/>
      <c r="F554" s="109"/>
      <c r="G554" s="109"/>
      <c r="H554" s="114"/>
    </row>
    <row r="555" spans="1:8">
      <c r="A555" s="109"/>
      <c r="B555" s="109"/>
      <c r="C555" s="109"/>
      <c r="D555" s="109"/>
      <c r="E555" s="109"/>
      <c r="F555" s="109"/>
      <c r="G555" s="109"/>
      <c r="H555" s="114"/>
    </row>
    <row r="556" spans="1:8">
      <c r="A556" s="109"/>
      <c r="B556" s="109"/>
      <c r="C556" s="109"/>
      <c r="D556" s="109"/>
      <c r="E556" s="109"/>
      <c r="F556" s="109"/>
      <c r="G556" s="109"/>
      <c r="H556" s="114"/>
    </row>
    <row r="557" spans="1:8">
      <c r="A557" s="109"/>
      <c r="B557" s="109"/>
      <c r="C557" s="109"/>
      <c r="D557" s="109"/>
      <c r="E557" s="109"/>
      <c r="F557" s="109"/>
      <c r="G557" s="109"/>
      <c r="H557" s="114"/>
    </row>
    <row r="558" spans="1:8">
      <c r="A558" s="109"/>
      <c r="B558" s="109"/>
      <c r="C558" s="109"/>
      <c r="D558" s="109"/>
      <c r="E558" s="109"/>
      <c r="F558" s="109"/>
      <c r="G558" s="109"/>
      <c r="H558" s="114"/>
    </row>
    <row r="559" spans="1:8">
      <c r="A559" s="109"/>
      <c r="B559" s="109"/>
      <c r="C559" s="109"/>
      <c r="D559" s="109"/>
      <c r="E559" s="109"/>
      <c r="F559" s="109"/>
      <c r="G559" s="109"/>
      <c r="H559" s="114"/>
    </row>
    <row r="560" spans="1:8">
      <c r="A560" s="109"/>
      <c r="B560" s="109"/>
      <c r="C560" s="109"/>
      <c r="D560" s="109"/>
      <c r="E560" s="109"/>
      <c r="F560" s="109"/>
      <c r="G560" s="109"/>
      <c r="H560" s="114"/>
    </row>
    <row r="561" spans="1:8">
      <c r="A561" s="109"/>
      <c r="B561" s="109"/>
      <c r="C561" s="109"/>
      <c r="D561" s="109"/>
      <c r="E561" s="109"/>
      <c r="F561" s="109"/>
      <c r="G561" s="109"/>
      <c r="H561" s="114"/>
    </row>
    <row r="562" spans="1:8">
      <c r="A562" s="109"/>
      <c r="B562" s="109"/>
      <c r="C562" s="109"/>
      <c r="D562" s="109"/>
      <c r="E562" s="109"/>
      <c r="F562" s="109"/>
      <c r="G562" s="109"/>
      <c r="H562" s="114"/>
    </row>
    <row r="563" spans="1:8">
      <c r="A563" s="109"/>
      <c r="B563" s="109"/>
      <c r="C563" s="109"/>
      <c r="D563" s="109"/>
      <c r="E563" s="109"/>
      <c r="F563" s="109"/>
      <c r="G563" s="109"/>
      <c r="H563" s="114"/>
    </row>
    <row r="564" spans="1:8">
      <c r="A564" s="109"/>
      <c r="B564" s="109"/>
      <c r="C564" s="109"/>
      <c r="D564" s="109"/>
      <c r="E564" s="109"/>
      <c r="F564" s="109"/>
      <c r="G564" s="109"/>
      <c r="H564" s="114"/>
    </row>
    <row r="565" spans="1:8">
      <c r="A565" s="109"/>
      <c r="B565" s="109"/>
      <c r="C565" s="109"/>
      <c r="D565" s="109"/>
      <c r="E565" s="109"/>
      <c r="F565" s="109"/>
      <c r="G565" s="109"/>
      <c r="H565" s="114"/>
    </row>
    <row r="566" spans="1:8">
      <c r="A566" s="109"/>
      <c r="B566" s="109"/>
      <c r="C566" s="109"/>
      <c r="D566" s="109"/>
      <c r="E566" s="109"/>
      <c r="F566" s="109"/>
      <c r="G566" s="109"/>
      <c r="H566" s="114"/>
    </row>
    <row r="567" spans="1:8">
      <c r="A567" s="109"/>
      <c r="B567" s="109"/>
      <c r="C567" s="109"/>
      <c r="D567" s="109"/>
      <c r="E567" s="109"/>
      <c r="F567" s="109"/>
      <c r="G567" s="109"/>
      <c r="H567" s="114"/>
    </row>
    <row r="568" spans="1:8">
      <c r="A568" s="109"/>
      <c r="B568" s="109"/>
      <c r="C568" s="109"/>
      <c r="D568" s="109"/>
      <c r="E568" s="109"/>
      <c r="F568" s="109"/>
      <c r="G568" s="109"/>
      <c r="H568" s="114"/>
    </row>
    <row r="569" spans="1:8">
      <c r="A569" s="109"/>
      <c r="B569" s="109"/>
      <c r="C569" s="109"/>
      <c r="D569" s="109"/>
      <c r="E569" s="109"/>
      <c r="F569" s="109"/>
      <c r="G569" s="109"/>
      <c r="H569" s="114"/>
    </row>
    <row r="570" spans="1:8">
      <c r="A570" s="109"/>
      <c r="B570" s="109"/>
      <c r="C570" s="109"/>
      <c r="D570" s="109"/>
      <c r="E570" s="109"/>
      <c r="F570" s="109"/>
      <c r="G570" s="109"/>
      <c r="H570" s="114"/>
    </row>
    <row r="571" spans="1:8">
      <c r="A571" s="109"/>
      <c r="B571" s="109"/>
      <c r="C571" s="109"/>
      <c r="D571" s="109"/>
      <c r="E571" s="109"/>
      <c r="F571" s="109"/>
      <c r="G571" s="109"/>
      <c r="H571" s="114"/>
    </row>
    <row r="572" spans="1:8">
      <c r="A572" s="109"/>
      <c r="B572" s="109"/>
      <c r="C572" s="109"/>
      <c r="D572" s="109"/>
      <c r="E572" s="109"/>
      <c r="F572" s="109"/>
      <c r="G572" s="109"/>
      <c r="H572" s="114"/>
    </row>
    <row r="573" spans="1:8">
      <c r="A573" s="109"/>
      <c r="B573" s="109"/>
      <c r="C573" s="109"/>
      <c r="D573" s="109"/>
      <c r="E573" s="109"/>
      <c r="F573" s="109"/>
      <c r="G573" s="109"/>
      <c r="H573" s="114"/>
    </row>
    <row r="574" spans="1:8">
      <c r="A574" s="109"/>
      <c r="B574" s="109"/>
      <c r="C574" s="109"/>
      <c r="D574" s="109"/>
      <c r="E574" s="109"/>
      <c r="F574" s="109"/>
      <c r="G574" s="109"/>
      <c r="H574" s="114"/>
    </row>
    <row r="575" spans="1:8">
      <c r="A575" s="109"/>
      <c r="B575" s="109"/>
      <c r="C575" s="109"/>
      <c r="D575" s="109"/>
      <c r="E575" s="109"/>
      <c r="F575" s="109"/>
      <c r="G575" s="109"/>
      <c r="H575" s="114"/>
    </row>
    <row r="576" spans="1:8">
      <c r="A576" s="109"/>
      <c r="B576" s="109"/>
      <c r="C576" s="109"/>
      <c r="D576" s="109"/>
      <c r="E576" s="109"/>
      <c r="F576" s="109"/>
      <c r="G576" s="109"/>
      <c r="H576" s="114"/>
    </row>
    <row r="577" spans="1:8">
      <c r="A577" s="109"/>
      <c r="B577" s="109"/>
      <c r="C577" s="109"/>
      <c r="D577" s="109"/>
      <c r="E577" s="109"/>
      <c r="F577" s="109"/>
      <c r="G577" s="109"/>
      <c r="H577" s="114"/>
    </row>
    <row r="578" spans="1:8">
      <c r="A578" s="109"/>
      <c r="B578" s="109"/>
      <c r="C578" s="109"/>
      <c r="D578" s="109"/>
      <c r="E578" s="109"/>
      <c r="F578" s="109"/>
      <c r="G578" s="109"/>
      <c r="H578" s="114"/>
    </row>
    <row r="579" spans="1:8">
      <c r="A579" s="109"/>
      <c r="B579" s="109"/>
      <c r="C579" s="109"/>
      <c r="D579" s="109"/>
      <c r="E579" s="109"/>
      <c r="F579" s="109"/>
      <c r="G579" s="109"/>
      <c r="H579" s="114"/>
    </row>
    <row r="580" spans="1:8">
      <c r="A580" s="109"/>
      <c r="B580" s="109"/>
      <c r="C580" s="109"/>
      <c r="D580" s="109"/>
      <c r="E580" s="109"/>
      <c r="F580" s="109"/>
      <c r="G580" s="109"/>
      <c r="H580" s="114"/>
    </row>
    <row r="581" spans="1:8">
      <c r="A581" s="109"/>
      <c r="B581" s="109"/>
      <c r="C581" s="109"/>
      <c r="D581" s="109"/>
      <c r="E581" s="109"/>
      <c r="F581" s="109"/>
      <c r="G581" s="109"/>
      <c r="H581" s="114"/>
    </row>
    <row r="582" spans="1:8">
      <c r="A582" s="109"/>
      <c r="B582" s="109"/>
      <c r="C582" s="109"/>
      <c r="D582" s="109"/>
      <c r="E582" s="109"/>
      <c r="F582" s="109"/>
      <c r="G582" s="109"/>
      <c r="H582" s="114"/>
    </row>
    <row r="583" spans="1:8">
      <c r="A583" s="109"/>
      <c r="B583" s="109"/>
      <c r="C583" s="109"/>
      <c r="D583" s="109"/>
      <c r="E583" s="109"/>
      <c r="F583" s="109"/>
      <c r="G583" s="109"/>
      <c r="H583" s="114"/>
    </row>
    <row r="584" spans="1:8">
      <c r="A584" s="109"/>
      <c r="B584" s="109"/>
      <c r="C584" s="109"/>
      <c r="D584" s="109"/>
      <c r="E584" s="109"/>
      <c r="F584" s="109"/>
      <c r="G584" s="109"/>
      <c r="H584" s="114"/>
    </row>
    <row r="585" spans="1:8">
      <c r="A585" s="109"/>
      <c r="B585" s="109"/>
      <c r="C585" s="109"/>
      <c r="D585" s="109"/>
      <c r="E585" s="109"/>
      <c r="F585" s="109"/>
      <c r="G585" s="109"/>
      <c r="H585" s="114"/>
    </row>
    <row r="586" spans="1:8">
      <c r="A586" s="109"/>
      <c r="B586" s="109"/>
      <c r="C586" s="109"/>
      <c r="D586" s="109"/>
      <c r="E586" s="109"/>
      <c r="F586" s="109"/>
      <c r="G586" s="109"/>
      <c r="H586" s="114"/>
    </row>
    <row r="587" spans="1:8">
      <c r="A587" s="109"/>
      <c r="B587" s="109"/>
      <c r="C587" s="109"/>
      <c r="D587" s="109"/>
      <c r="E587" s="109"/>
      <c r="F587" s="109"/>
      <c r="G587" s="109"/>
      <c r="H587" s="114"/>
    </row>
    <row r="588" spans="1:8">
      <c r="A588" s="109"/>
      <c r="B588" s="109"/>
      <c r="C588" s="109"/>
      <c r="D588" s="109"/>
      <c r="E588" s="109"/>
      <c r="F588" s="109"/>
      <c r="G588" s="109"/>
      <c r="H588" s="114"/>
    </row>
    <row r="589" spans="1:8">
      <c r="A589" s="109"/>
      <c r="B589" s="109"/>
      <c r="C589" s="109"/>
      <c r="D589" s="109"/>
      <c r="E589" s="109"/>
      <c r="F589" s="109"/>
      <c r="G589" s="109"/>
      <c r="H589" s="114"/>
    </row>
    <row r="590" spans="1:8">
      <c r="A590" s="109"/>
      <c r="B590" s="109"/>
      <c r="C590" s="109"/>
      <c r="D590" s="109"/>
      <c r="E590" s="109"/>
      <c r="F590" s="109"/>
      <c r="G590" s="109"/>
      <c r="H590" s="114"/>
    </row>
    <row r="591" spans="1:8">
      <c r="A591" s="109"/>
      <c r="B591" s="109"/>
      <c r="C591" s="109"/>
      <c r="D591" s="109"/>
      <c r="E591" s="109"/>
      <c r="F591" s="109"/>
      <c r="G591" s="109"/>
      <c r="H591" s="114"/>
    </row>
    <row r="592" spans="1:8">
      <c r="A592" s="109"/>
      <c r="B592" s="109"/>
      <c r="C592" s="109"/>
      <c r="D592" s="109"/>
      <c r="E592" s="109"/>
      <c r="F592" s="109"/>
      <c r="G592" s="109"/>
      <c r="H592" s="114"/>
    </row>
    <row r="593" spans="1:8">
      <c r="A593" s="109"/>
      <c r="B593" s="109"/>
      <c r="C593" s="109"/>
      <c r="D593" s="109"/>
      <c r="E593" s="109"/>
      <c r="F593" s="109"/>
      <c r="G593" s="109"/>
      <c r="H593" s="114"/>
    </row>
    <row r="594" spans="1:8">
      <c r="A594" s="109"/>
      <c r="B594" s="109"/>
      <c r="C594" s="109"/>
      <c r="D594" s="109"/>
      <c r="E594" s="109"/>
      <c r="F594" s="109"/>
      <c r="G594" s="109"/>
      <c r="H594" s="114"/>
    </row>
    <row r="595" spans="1:8">
      <c r="A595" s="109"/>
      <c r="B595" s="109"/>
      <c r="C595" s="109"/>
      <c r="D595" s="109"/>
      <c r="E595" s="109"/>
      <c r="F595" s="109"/>
      <c r="G595" s="109"/>
      <c r="H595" s="114"/>
    </row>
    <row r="596" spans="1:8">
      <c r="A596" s="109"/>
      <c r="B596" s="109"/>
      <c r="C596" s="109"/>
      <c r="D596" s="109"/>
      <c r="E596" s="109"/>
      <c r="F596" s="109"/>
      <c r="G596" s="109"/>
      <c r="H596" s="114"/>
    </row>
    <row r="597" spans="1:8">
      <c r="A597" s="109"/>
      <c r="B597" s="109"/>
      <c r="C597" s="109"/>
      <c r="D597" s="109"/>
      <c r="E597" s="109"/>
      <c r="F597" s="109"/>
      <c r="G597" s="109"/>
      <c r="H597" s="114"/>
    </row>
    <row r="598" spans="1:8">
      <c r="A598" s="109"/>
      <c r="B598" s="109"/>
      <c r="C598" s="109"/>
      <c r="D598" s="109"/>
      <c r="E598" s="109"/>
      <c r="F598" s="109"/>
      <c r="G598" s="109"/>
      <c r="H598" s="114"/>
    </row>
    <row r="599" spans="1:8">
      <c r="A599" s="109"/>
      <c r="B599" s="109"/>
      <c r="C599" s="109"/>
      <c r="D599" s="109"/>
      <c r="E599" s="109"/>
      <c r="F599" s="109"/>
      <c r="G599" s="109"/>
      <c r="H599" s="114"/>
    </row>
    <row r="600" spans="1:8">
      <c r="A600" s="109"/>
      <c r="B600" s="109"/>
      <c r="C600" s="109"/>
      <c r="D600" s="109"/>
      <c r="E600" s="109"/>
      <c r="F600" s="109"/>
      <c r="G600" s="109"/>
      <c r="H600" s="114"/>
    </row>
    <row r="601" spans="1:8">
      <c r="A601" s="109"/>
      <c r="B601" s="109"/>
      <c r="C601" s="109"/>
      <c r="D601" s="109"/>
      <c r="E601" s="109"/>
      <c r="F601" s="109"/>
      <c r="G601" s="109"/>
      <c r="H601" s="114"/>
    </row>
    <row r="602" spans="1:8">
      <c r="A602" s="109"/>
      <c r="B602" s="109"/>
      <c r="C602" s="109"/>
      <c r="D602" s="109"/>
      <c r="E602" s="109"/>
      <c r="F602" s="109"/>
      <c r="G602" s="109"/>
      <c r="H602" s="114"/>
    </row>
    <row r="603" spans="1:8">
      <c r="A603" s="109"/>
      <c r="B603" s="109"/>
      <c r="C603" s="109"/>
      <c r="D603" s="109"/>
      <c r="E603" s="109"/>
      <c r="F603" s="109"/>
      <c r="G603" s="109"/>
      <c r="H603" s="114"/>
    </row>
    <row r="604" spans="1:8">
      <c r="A604" s="109"/>
      <c r="B604" s="109"/>
      <c r="C604" s="109"/>
      <c r="D604" s="109"/>
      <c r="E604" s="109"/>
      <c r="F604" s="109"/>
      <c r="G604" s="109"/>
      <c r="H604" s="114"/>
    </row>
    <row r="605" spans="1:8">
      <c r="A605" s="109"/>
      <c r="B605" s="109"/>
      <c r="C605" s="109"/>
      <c r="D605" s="109"/>
      <c r="E605" s="109"/>
      <c r="F605" s="109"/>
      <c r="G605" s="109"/>
      <c r="H605" s="114"/>
    </row>
    <row r="606" spans="1:8">
      <c r="A606" s="109"/>
      <c r="B606" s="109"/>
      <c r="C606" s="109"/>
      <c r="D606" s="109"/>
      <c r="E606" s="109"/>
      <c r="F606" s="109"/>
      <c r="G606" s="109"/>
      <c r="H606" s="114"/>
    </row>
    <row r="607" spans="1:8">
      <c r="A607" s="109"/>
      <c r="B607" s="109"/>
      <c r="C607" s="109"/>
      <c r="D607" s="109"/>
      <c r="E607" s="109"/>
      <c r="F607" s="109"/>
      <c r="G607" s="109"/>
      <c r="H607" s="114"/>
    </row>
    <row r="608" spans="1:8">
      <c r="A608" s="109"/>
      <c r="B608" s="109"/>
      <c r="C608" s="109"/>
      <c r="D608" s="109"/>
      <c r="E608" s="109"/>
      <c r="F608" s="109"/>
      <c r="G608" s="109"/>
      <c r="H608" s="114"/>
    </row>
    <row r="609" spans="1:8">
      <c r="A609" s="109"/>
      <c r="B609" s="109"/>
      <c r="C609" s="109"/>
      <c r="D609" s="109"/>
      <c r="E609" s="109"/>
      <c r="F609" s="109"/>
      <c r="G609" s="109"/>
      <c r="H609" s="114"/>
    </row>
    <row r="610" spans="1:8">
      <c r="A610" s="109"/>
      <c r="B610" s="109"/>
      <c r="C610" s="109"/>
      <c r="D610" s="109"/>
      <c r="E610" s="109"/>
      <c r="F610" s="109"/>
      <c r="G610" s="109"/>
      <c r="H610" s="114"/>
    </row>
    <row r="611" spans="1:8">
      <c r="A611" s="109"/>
      <c r="B611" s="109"/>
      <c r="C611" s="109"/>
      <c r="D611" s="109"/>
      <c r="E611" s="109"/>
      <c r="F611" s="109"/>
      <c r="G611" s="109"/>
      <c r="H611" s="114"/>
    </row>
    <row r="612" spans="1:8">
      <c r="A612" s="109"/>
      <c r="B612" s="109"/>
      <c r="C612" s="109"/>
      <c r="D612" s="109"/>
      <c r="E612" s="109"/>
      <c r="F612" s="109"/>
      <c r="G612" s="109"/>
      <c r="H612" s="114"/>
    </row>
    <row r="613" spans="1:8">
      <c r="A613" s="109"/>
      <c r="B613" s="109"/>
      <c r="C613" s="109"/>
      <c r="D613" s="109"/>
      <c r="E613" s="109"/>
      <c r="F613" s="109"/>
      <c r="G613" s="109"/>
      <c r="H613" s="114"/>
    </row>
    <row r="614" spans="1:8">
      <c r="A614" s="109"/>
      <c r="B614" s="109"/>
      <c r="C614" s="109"/>
      <c r="D614" s="109"/>
      <c r="E614" s="109"/>
      <c r="F614" s="109"/>
      <c r="G614" s="109"/>
      <c r="H614" s="114"/>
    </row>
    <row r="615" spans="1:8">
      <c r="A615" s="109"/>
      <c r="B615" s="109"/>
      <c r="C615" s="109"/>
      <c r="D615" s="109"/>
      <c r="E615" s="109"/>
      <c r="F615" s="109"/>
      <c r="G615" s="109"/>
      <c r="H615" s="114"/>
    </row>
    <row r="616" spans="1:8">
      <c r="A616" s="109"/>
      <c r="B616" s="109"/>
      <c r="C616" s="109"/>
      <c r="D616" s="109"/>
      <c r="E616" s="109"/>
      <c r="F616" s="109"/>
      <c r="G616" s="109"/>
      <c r="H616" s="114"/>
    </row>
    <row r="617" spans="1:8">
      <c r="A617" s="109"/>
      <c r="B617" s="109"/>
      <c r="C617" s="109"/>
      <c r="D617" s="109"/>
      <c r="E617" s="109"/>
      <c r="F617" s="109"/>
      <c r="G617" s="109"/>
      <c r="H617" s="114"/>
    </row>
    <row r="618" spans="1:8">
      <c r="A618" s="109"/>
      <c r="B618" s="109"/>
      <c r="C618" s="109"/>
      <c r="D618" s="109"/>
      <c r="E618" s="109"/>
      <c r="F618" s="109"/>
      <c r="G618" s="109"/>
      <c r="H618" s="114"/>
    </row>
    <row r="619" spans="1:8">
      <c r="A619" s="109"/>
      <c r="B619" s="109"/>
      <c r="C619" s="109"/>
      <c r="D619" s="109"/>
      <c r="E619" s="109"/>
      <c r="F619" s="109"/>
      <c r="G619" s="109"/>
      <c r="H619" s="114"/>
    </row>
    <row r="620" spans="1:8">
      <c r="A620" s="109"/>
      <c r="B620" s="109"/>
      <c r="C620" s="109"/>
      <c r="D620" s="109"/>
      <c r="E620" s="109"/>
      <c r="F620" s="109"/>
      <c r="G620" s="109"/>
      <c r="H620" s="114"/>
    </row>
    <row r="621" spans="1:8">
      <c r="A621" s="109"/>
      <c r="B621" s="109"/>
      <c r="C621" s="109"/>
      <c r="D621" s="109"/>
      <c r="E621" s="109"/>
      <c r="F621" s="109"/>
      <c r="G621" s="109"/>
      <c r="H621" s="114"/>
    </row>
    <row r="622" spans="1:8">
      <c r="A622" s="109"/>
      <c r="B622" s="109"/>
      <c r="C622" s="109"/>
      <c r="D622" s="109"/>
      <c r="E622" s="109"/>
      <c r="F622" s="109"/>
      <c r="G622" s="109"/>
      <c r="H622" s="114"/>
    </row>
    <row r="623" spans="1:8">
      <c r="A623" s="109"/>
      <c r="B623" s="109"/>
      <c r="C623" s="109"/>
      <c r="D623" s="109"/>
      <c r="E623" s="109"/>
      <c r="F623" s="109"/>
      <c r="G623" s="109"/>
      <c r="H623" s="114"/>
    </row>
    <row r="624" spans="1:8">
      <c r="A624" s="109"/>
      <c r="B624" s="109"/>
      <c r="C624" s="109"/>
      <c r="D624" s="109"/>
      <c r="E624" s="109"/>
      <c r="F624" s="109"/>
      <c r="G624" s="109"/>
      <c r="H624" s="114"/>
    </row>
    <row r="625" spans="1:8">
      <c r="A625" s="109"/>
      <c r="B625" s="109"/>
      <c r="C625" s="109"/>
      <c r="D625" s="109"/>
      <c r="E625" s="109"/>
      <c r="F625" s="109"/>
      <c r="G625" s="109"/>
      <c r="H625" s="114"/>
    </row>
    <row r="626" spans="1:8">
      <c r="A626" s="109"/>
      <c r="B626" s="109"/>
      <c r="C626" s="109"/>
      <c r="D626" s="109"/>
      <c r="E626" s="109"/>
      <c r="F626" s="109"/>
      <c r="G626" s="109"/>
      <c r="H626" s="114"/>
    </row>
    <row r="627" spans="1:8">
      <c r="A627" s="109"/>
      <c r="B627" s="109"/>
      <c r="C627" s="109"/>
      <c r="D627" s="109"/>
      <c r="E627" s="109"/>
      <c r="F627" s="109"/>
      <c r="G627" s="109"/>
      <c r="H627" s="114"/>
    </row>
    <row r="628" spans="1:8">
      <c r="A628" s="109"/>
      <c r="B628" s="109"/>
      <c r="C628" s="109"/>
      <c r="D628" s="109"/>
      <c r="E628" s="109"/>
      <c r="F628" s="109"/>
      <c r="G628" s="109"/>
      <c r="H628" s="114"/>
    </row>
    <row r="629" spans="1:8">
      <c r="A629" s="109"/>
      <c r="B629" s="109"/>
      <c r="C629" s="109"/>
      <c r="D629" s="109"/>
      <c r="E629" s="109"/>
      <c r="F629" s="109"/>
      <c r="G629" s="109"/>
      <c r="H629" s="114"/>
    </row>
    <row r="630" spans="1:8">
      <c r="A630" s="109"/>
      <c r="B630" s="109"/>
      <c r="C630" s="109"/>
      <c r="D630" s="109"/>
      <c r="E630" s="109"/>
      <c r="F630" s="109"/>
      <c r="G630" s="109"/>
      <c r="H630" s="114"/>
    </row>
    <row r="631" spans="1:8">
      <c r="A631" s="109"/>
      <c r="B631" s="109"/>
      <c r="C631" s="109"/>
      <c r="D631" s="109"/>
      <c r="E631" s="109"/>
      <c r="F631" s="109"/>
      <c r="G631" s="109"/>
      <c r="H631" s="114"/>
    </row>
    <row r="632" spans="1:8">
      <c r="A632" s="109"/>
      <c r="B632" s="109"/>
      <c r="C632" s="109"/>
      <c r="D632" s="109"/>
      <c r="E632" s="109"/>
      <c r="F632" s="109"/>
      <c r="G632" s="109"/>
      <c r="H632" s="114"/>
    </row>
    <row r="633" spans="1:8">
      <c r="A633" s="109"/>
      <c r="B633" s="109"/>
      <c r="C633" s="109"/>
      <c r="D633" s="109"/>
      <c r="E633" s="109"/>
      <c r="F633" s="109"/>
      <c r="G633" s="109"/>
      <c r="H633" s="114"/>
    </row>
    <row r="634" spans="1:8">
      <c r="A634" s="109"/>
      <c r="B634" s="109"/>
      <c r="C634" s="109"/>
      <c r="D634" s="109"/>
      <c r="E634" s="109"/>
      <c r="F634" s="109"/>
      <c r="G634" s="109"/>
      <c r="H634" s="114"/>
    </row>
    <row r="635" spans="1:8">
      <c r="A635" s="109"/>
      <c r="B635" s="109"/>
      <c r="C635" s="109"/>
      <c r="D635" s="109"/>
      <c r="E635" s="109"/>
      <c r="F635" s="109"/>
      <c r="G635" s="109"/>
      <c r="H635" s="114"/>
    </row>
    <row r="636" spans="1:8">
      <c r="A636" s="109"/>
      <c r="B636" s="109"/>
      <c r="C636" s="109"/>
      <c r="D636" s="109"/>
      <c r="E636" s="109"/>
      <c r="F636" s="109"/>
      <c r="G636" s="109"/>
      <c r="H636" s="114"/>
    </row>
    <row r="637" spans="1:8">
      <c r="A637" s="109"/>
      <c r="B637" s="109"/>
      <c r="C637" s="109"/>
      <c r="D637" s="109"/>
      <c r="E637" s="109"/>
      <c r="F637" s="109"/>
      <c r="G637" s="109"/>
      <c r="H637" s="114"/>
    </row>
    <row r="638" spans="1:8">
      <c r="A638" s="109"/>
      <c r="B638" s="109"/>
      <c r="C638" s="109"/>
      <c r="D638" s="109"/>
      <c r="E638" s="109"/>
      <c r="F638" s="109"/>
      <c r="G638" s="109"/>
      <c r="H638" s="114"/>
    </row>
    <row r="639" spans="1:8">
      <c r="A639" s="109"/>
      <c r="B639" s="109"/>
      <c r="C639" s="109"/>
      <c r="D639" s="109"/>
      <c r="E639" s="109"/>
      <c r="F639" s="109"/>
      <c r="G639" s="109"/>
      <c r="H639" s="114"/>
    </row>
    <row r="640" spans="1:8">
      <c r="A640" s="109"/>
      <c r="B640" s="109"/>
      <c r="C640" s="109"/>
      <c r="D640" s="109"/>
      <c r="E640" s="109"/>
      <c r="F640" s="109"/>
      <c r="G640" s="109"/>
      <c r="H640" s="114"/>
    </row>
    <row r="641" spans="1:8">
      <c r="A641" s="109"/>
      <c r="B641" s="109"/>
      <c r="C641" s="109"/>
      <c r="D641" s="109"/>
      <c r="E641" s="109"/>
      <c r="F641" s="109"/>
      <c r="G641" s="109"/>
      <c r="H641" s="114"/>
    </row>
    <row r="642" spans="1:8">
      <c r="A642" s="109"/>
      <c r="B642" s="109"/>
      <c r="C642" s="109"/>
      <c r="D642" s="109"/>
      <c r="E642" s="109"/>
      <c r="F642" s="109"/>
      <c r="G642" s="109"/>
      <c r="H642" s="114"/>
    </row>
    <row r="643" spans="1:8">
      <c r="A643" s="109"/>
      <c r="B643" s="109"/>
      <c r="C643" s="109"/>
      <c r="D643" s="109"/>
      <c r="E643" s="109"/>
      <c r="F643" s="109"/>
      <c r="G643" s="109"/>
      <c r="H643" s="114"/>
    </row>
    <row r="644" spans="1:8">
      <c r="A644" s="109"/>
      <c r="B644" s="109"/>
      <c r="C644" s="109"/>
      <c r="D644" s="109"/>
      <c r="E644" s="109"/>
      <c r="F644" s="109"/>
      <c r="G644" s="109"/>
      <c r="H644" s="114"/>
    </row>
    <row r="645" spans="1:8">
      <c r="A645" s="109"/>
      <c r="B645" s="109"/>
      <c r="C645" s="109"/>
      <c r="D645" s="109"/>
      <c r="E645" s="109"/>
      <c r="F645" s="109"/>
      <c r="G645" s="109"/>
      <c r="H645" s="114"/>
    </row>
    <row r="646" spans="1:8">
      <c r="A646" s="109"/>
      <c r="B646" s="109"/>
      <c r="C646" s="109"/>
      <c r="D646" s="109"/>
      <c r="E646" s="109"/>
      <c r="F646" s="109"/>
      <c r="G646" s="109"/>
      <c r="H646" s="114"/>
    </row>
    <row r="647" spans="1:8">
      <c r="A647" s="109"/>
      <c r="B647" s="109"/>
      <c r="C647" s="109"/>
      <c r="D647" s="109"/>
      <c r="E647" s="109"/>
      <c r="F647" s="109"/>
      <c r="G647" s="109"/>
      <c r="H647" s="114"/>
    </row>
    <row r="648" spans="1:8">
      <c r="A648" s="109"/>
      <c r="B648" s="109"/>
      <c r="C648" s="109"/>
      <c r="D648" s="109"/>
      <c r="E648" s="109"/>
      <c r="F648" s="109"/>
      <c r="G648" s="109"/>
      <c r="H648" s="114"/>
    </row>
    <row r="649" spans="1:8">
      <c r="A649" s="109"/>
      <c r="B649" s="109"/>
      <c r="C649" s="109"/>
      <c r="D649" s="109"/>
      <c r="E649" s="109"/>
      <c r="F649" s="109"/>
      <c r="G649" s="109"/>
      <c r="H649" s="114"/>
    </row>
    <row r="650" spans="1:8">
      <c r="A650" s="109"/>
      <c r="B650" s="109"/>
      <c r="C650" s="109"/>
      <c r="D650" s="109"/>
      <c r="E650" s="109"/>
      <c r="F650" s="109"/>
      <c r="G650" s="109"/>
      <c r="H650" s="114"/>
    </row>
    <row r="651" spans="1:8">
      <c r="A651" s="109"/>
      <c r="B651" s="109"/>
      <c r="C651" s="109"/>
      <c r="D651" s="109"/>
      <c r="E651" s="109"/>
      <c r="F651" s="109"/>
      <c r="G651" s="109"/>
      <c r="H651" s="114"/>
    </row>
    <row r="652" spans="1:8">
      <c r="A652" s="109"/>
      <c r="B652" s="109"/>
      <c r="C652" s="109"/>
      <c r="D652" s="109"/>
      <c r="E652" s="109"/>
      <c r="F652" s="109"/>
      <c r="G652" s="109"/>
      <c r="H652" s="114"/>
    </row>
    <row r="653" spans="1:8">
      <c r="A653" s="109"/>
      <c r="B653" s="109"/>
      <c r="C653" s="109"/>
      <c r="D653" s="109"/>
      <c r="E653" s="109"/>
      <c r="F653" s="109"/>
      <c r="G653" s="109"/>
      <c r="H653" s="114"/>
    </row>
    <row r="654" spans="1:8">
      <c r="A654" s="109"/>
      <c r="B654" s="109"/>
      <c r="C654" s="109"/>
      <c r="D654" s="109"/>
      <c r="E654" s="109"/>
      <c r="F654" s="109"/>
      <c r="G654" s="109"/>
      <c r="H654" s="114"/>
    </row>
    <row r="655" spans="1:8">
      <c r="A655" s="109"/>
      <c r="B655" s="109"/>
      <c r="C655" s="109"/>
      <c r="D655" s="109"/>
      <c r="E655" s="109"/>
      <c r="F655" s="109"/>
      <c r="G655" s="109"/>
      <c r="H655" s="114"/>
    </row>
    <row r="656" spans="1:8">
      <c r="A656" s="109"/>
      <c r="B656" s="109"/>
      <c r="C656" s="109"/>
      <c r="D656" s="109"/>
      <c r="E656" s="109"/>
      <c r="F656" s="109"/>
      <c r="G656" s="109"/>
      <c r="H656" s="114"/>
    </row>
    <row r="657" spans="1:8">
      <c r="A657" s="109"/>
      <c r="B657" s="109"/>
      <c r="C657" s="109"/>
      <c r="D657" s="109"/>
      <c r="E657" s="109"/>
      <c r="F657" s="109"/>
      <c r="G657" s="109"/>
      <c r="H657" s="114"/>
    </row>
    <row r="658" spans="1:8">
      <c r="A658" s="109"/>
      <c r="B658" s="109"/>
      <c r="C658" s="109"/>
      <c r="D658" s="109"/>
      <c r="E658" s="109"/>
      <c r="F658" s="109"/>
      <c r="G658" s="109"/>
      <c r="H658" s="114"/>
    </row>
    <row r="659" spans="1:8">
      <c r="A659" s="109"/>
      <c r="B659" s="109"/>
      <c r="C659" s="109"/>
      <c r="D659" s="109"/>
      <c r="E659" s="109"/>
      <c r="F659" s="109"/>
      <c r="G659" s="109"/>
      <c r="H659" s="114"/>
    </row>
    <row r="660" spans="1:8">
      <c r="A660" s="109"/>
      <c r="B660" s="109"/>
      <c r="C660" s="109"/>
      <c r="D660" s="109"/>
      <c r="E660" s="109"/>
      <c r="F660" s="109"/>
      <c r="G660" s="109"/>
      <c r="H660" s="114"/>
    </row>
    <row r="661" spans="1:8">
      <c r="A661" s="109"/>
      <c r="B661" s="109"/>
      <c r="C661" s="109"/>
      <c r="D661" s="109"/>
      <c r="E661" s="109"/>
      <c r="F661" s="109"/>
      <c r="G661" s="109"/>
      <c r="H661" s="114"/>
    </row>
    <row r="662" spans="1:8">
      <c r="A662" s="109"/>
      <c r="B662" s="109"/>
      <c r="C662" s="109"/>
      <c r="D662" s="109"/>
      <c r="E662" s="109"/>
      <c r="F662" s="109"/>
      <c r="G662" s="109"/>
      <c r="H662" s="114"/>
    </row>
    <row r="663" spans="1:8">
      <c r="A663" s="109"/>
      <c r="B663" s="109"/>
      <c r="C663" s="109"/>
      <c r="D663" s="109"/>
      <c r="E663" s="109"/>
      <c r="F663" s="109"/>
      <c r="G663" s="109"/>
      <c r="H663" s="114"/>
    </row>
    <row r="664" spans="1:8">
      <c r="A664" s="109"/>
      <c r="B664" s="109"/>
      <c r="C664" s="109"/>
      <c r="D664" s="109"/>
      <c r="E664" s="109"/>
      <c r="F664" s="109"/>
      <c r="G664" s="109"/>
      <c r="H664" s="114"/>
    </row>
    <row r="665" spans="1:8">
      <c r="A665" s="109"/>
      <c r="B665" s="109"/>
      <c r="C665" s="109"/>
      <c r="D665" s="109"/>
      <c r="E665" s="109"/>
      <c r="F665" s="109"/>
      <c r="G665" s="109"/>
      <c r="H665" s="114"/>
    </row>
    <row r="666" spans="1:8">
      <c r="A666" s="109"/>
      <c r="B666" s="109"/>
      <c r="C666" s="109"/>
      <c r="D666" s="109"/>
      <c r="E666" s="109"/>
      <c r="F666" s="109"/>
      <c r="G666" s="109"/>
      <c r="H666" s="114"/>
    </row>
    <row r="667" spans="1:8">
      <c r="A667" s="109"/>
      <c r="B667" s="109"/>
      <c r="C667" s="109"/>
      <c r="D667" s="109"/>
      <c r="E667" s="109"/>
      <c r="F667" s="109"/>
      <c r="G667" s="109"/>
      <c r="H667" s="114"/>
    </row>
    <row r="668" spans="1:8">
      <c r="A668" s="109"/>
      <c r="B668" s="109"/>
      <c r="C668" s="109"/>
      <c r="D668" s="109"/>
      <c r="E668" s="109"/>
      <c r="F668" s="109"/>
      <c r="G668" s="109"/>
      <c r="H668" s="114"/>
    </row>
    <row r="669" spans="1:8">
      <c r="A669" s="109"/>
      <c r="B669" s="109"/>
      <c r="C669" s="109"/>
      <c r="D669" s="109"/>
      <c r="E669" s="109"/>
      <c r="F669" s="109"/>
      <c r="G669" s="109"/>
      <c r="H669" s="114"/>
    </row>
    <row r="670" spans="1:8">
      <c r="A670" s="109"/>
      <c r="B670" s="109"/>
      <c r="C670" s="109"/>
      <c r="D670" s="109"/>
      <c r="E670" s="109"/>
      <c r="F670" s="109"/>
      <c r="G670" s="109"/>
      <c r="H670" s="114"/>
    </row>
    <row r="671" spans="1:8">
      <c r="A671" s="109"/>
      <c r="B671" s="109"/>
      <c r="C671" s="109"/>
      <c r="D671" s="109"/>
      <c r="E671" s="109"/>
      <c r="F671" s="109"/>
      <c r="G671" s="109"/>
      <c r="H671" s="114"/>
    </row>
    <row r="672" spans="1:8">
      <c r="A672" s="109"/>
      <c r="B672" s="109"/>
      <c r="C672" s="109"/>
      <c r="D672" s="109"/>
      <c r="E672" s="109"/>
      <c r="F672" s="109"/>
      <c r="G672" s="109"/>
      <c r="H672" s="114"/>
    </row>
    <row r="673" spans="1:8">
      <c r="A673" s="109"/>
      <c r="B673" s="109"/>
      <c r="C673" s="109"/>
      <c r="D673" s="109"/>
      <c r="E673" s="109"/>
      <c r="F673" s="109"/>
      <c r="G673" s="109"/>
      <c r="H673" s="114"/>
    </row>
    <row r="674" spans="1:8">
      <c r="A674" s="109"/>
      <c r="B674" s="109"/>
      <c r="C674" s="109"/>
      <c r="D674" s="109"/>
      <c r="E674" s="109"/>
      <c r="F674" s="109"/>
      <c r="G674" s="109"/>
      <c r="H674" s="114"/>
    </row>
    <row r="675" spans="1:8">
      <c r="A675" s="109"/>
      <c r="B675" s="109"/>
      <c r="C675" s="109"/>
      <c r="D675" s="109"/>
      <c r="E675" s="109"/>
      <c r="F675" s="109"/>
      <c r="G675" s="109"/>
      <c r="H675" s="114"/>
    </row>
    <row r="676" spans="1:8">
      <c r="A676" s="109"/>
      <c r="B676" s="109"/>
      <c r="C676" s="109"/>
      <c r="D676" s="109"/>
      <c r="E676" s="109"/>
      <c r="F676" s="109"/>
      <c r="G676" s="109"/>
      <c r="H676" s="114"/>
    </row>
    <row r="677" spans="1:8">
      <c r="A677" s="109"/>
      <c r="B677" s="109"/>
      <c r="C677" s="109"/>
      <c r="D677" s="109"/>
      <c r="E677" s="109"/>
      <c r="F677" s="109"/>
      <c r="G677" s="109"/>
      <c r="H677" s="114"/>
    </row>
    <row r="678" spans="1:8">
      <c r="A678" s="109"/>
      <c r="B678" s="109"/>
      <c r="C678" s="109"/>
      <c r="D678" s="109"/>
      <c r="E678" s="109"/>
      <c r="F678" s="109"/>
      <c r="G678" s="109"/>
      <c r="H678" s="114"/>
    </row>
    <row r="679" spans="1:8">
      <c r="A679" s="109"/>
      <c r="B679" s="109"/>
      <c r="C679" s="109"/>
      <c r="D679" s="109"/>
      <c r="E679" s="109"/>
      <c r="F679" s="109"/>
      <c r="G679" s="109"/>
      <c r="H679" s="114"/>
    </row>
    <row r="680" spans="1:8">
      <c r="A680" s="109"/>
      <c r="B680" s="109"/>
      <c r="C680" s="109"/>
      <c r="D680" s="109"/>
      <c r="E680" s="109"/>
      <c r="F680" s="109"/>
      <c r="G680" s="109"/>
      <c r="H680" s="114"/>
    </row>
    <row r="681" spans="1:8">
      <c r="A681" s="109"/>
      <c r="B681" s="109"/>
      <c r="C681" s="109"/>
      <c r="D681" s="109"/>
      <c r="E681" s="109"/>
      <c r="F681" s="109"/>
      <c r="G681" s="109"/>
      <c r="H681" s="114"/>
    </row>
    <row r="682" spans="1:8">
      <c r="A682" s="109"/>
      <c r="B682" s="109"/>
      <c r="C682" s="109"/>
      <c r="D682" s="109"/>
      <c r="E682" s="109"/>
      <c r="F682" s="109"/>
      <c r="G682" s="109"/>
      <c r="H682" s="114"/>
    </row>
    <row r="683" spans="1:8">
      <c r="A683" s="109"/>
      <c r="B683" s="109"/>
      <c r="C683" s="109"/>
      <c r="D683" s="109"/>
      <c r="E683" s="109"/>
      <c r="F683" s="109"/>
      <c r="G683" s="109"/>
      <c r="H683" s="114"/>
    </row>
    <row r="684" spans="1:8">
      <c r="A684" s="109"/>
      <c r="B684" s="109"/>
      <c r="C684" s="109"/>
      <c r="D684" s="109"/>
      <c r="E684" s="109"/>
      <c r="F684" s="109"/>
      <c r="G684" s="109"/>
      <c r="H684" s="114"/>
    </row>
    <row r="685" spans="1:8">
      <c r="A685" s="109"/>
      <c r="B685" s="109"/>
      <c r="C685" s="109"/>
      <c r="D685" s="109"/>
      <c r="E685" s="109"/>
      <c r="F685" s="109"/>
      <c r="G685" s="109"/>
      <c r="H685" s="114"/>
    </row>
    <row r="686" spans="1:8">
      <c r="A686" s="109"/>
      <c r="B686" s="109"/>
      <c r="C686" s="109"/>
      <c r="D686" s="109"/>
      <c r="E686" s="109"/>
      <c r="F686" s="109"/>
      <c r="G686" s="109"/>
      <c r="H686" s="114"/>
    </row>
    <row r="687" spans="1:8">
      <c r="A687" s="109"/>
      <c r="B687" s="109"/>
      <c r="C687" s="109"/>
      <c r="D687" s="109"/>
      <c r="E687" s="109"/>
      <c r="F687" s="109"/>
      <c r="G687" s="109"/>
      <c r="H687" s="114"/>
    </row>
    <row r="688" spans="1:8">
      <c r="A688" s="109"/>
      <c r="B688" s="109"/>
      <c r="C688" s="109"/>
      <c r="D688" s="109"/>
      <c r="E688" s="109"/>
      <c r="F688" s="109"/>
      <c r="G688" s="109"/>
      <c r="H688" s="114"/>
    </row>
    <row r="689" spans="1:8">
      <c r="A689" s="109"/>
      <c r="B689" s="109"/>
      <c r="C689" s="109"/>
      <c r="D689" s="109"/>
      <c r="E689" s="109"/>
      <c r="F689" s="109"/>
      <c r="G689" s="109"/>
      <c r="H689" s="114"/>
    </row>
    <row r="690" spans="1:8">
      <c r="A690" s="109"/>
      <c r="B690" s="109"/>
      <c r="C690" s="109"/>
      <c r="D690" s="109"/>
      <c r="E690" s="109"/>
      <c r="F690" s="109"/>
      <c r="G690" s="109"/>
      <c r="H690" s="114"/>
    </row>
    <row r="691" spans="1:8">
      <c r="A691" s="109"/>
      <c r="B691" s="109"/>
      <c r="C691" s="109"/>
      <c r="D691" s="109"/>
      <c r="E691" s="109"/>
      <c r="F691" s="109"/>
      <c r="G691" s="109"/>
      <c r="H691" s="114"/>
    </row>
    <row r="692" spans="1:8">
      <c r="A692" s="109"/>
      <c r="B692" s="109"/>
      <c r="C692" s="109"/>
      <c r="D692" s="109"/>
      <c r="E692" s="109"/>
      <c r="F692" s="109"/>
      <c r="G692" s="109"/>
      <c r="H692" s="114"/>
    </row>
    <row r="693" spans="1:8">
      <c r="A693" s="109"/>
      <c r="B693" s="109"/>
      <c r="C693" s="109"/>
      <c r="D693" s="109"/>
      <c r="E693" s="109"/>
      <c r="F693" s="109"/>
      <c r="G693" s="109"/>
      <c r="H693" s="114"/>
    </row>
    <row r="694" spans="1:8">
      <c r="A694" s="109"/>
      <c r="B694" s="109"/>
      <c r="C694" s="109"/>
      <c r="D694" s="109"/>
      <c r="E694" s="109"/>
      <c r="F694" s="109"/>
      <c r="G694" s="109"/>
      <c r="H694" s="114"/>
    </row>
    <row r="695" spans="1:8">
      <c r="A695" s="109"/>
      <c r="B695" s="109"/>
      <c r="C695" s="109"/>
      <c r="D695" s="109"/>
      <c r="E695" s="109"/>
      <c r="F695" s="109"/>
      <c r="G695" s="109"/>
      <c r="H695" s="114"/>
    </row>
    <row r="696" spans="1:8">
      <c r="A696" s="109"/>
      <c r="B696" s="109"/>
      <c r="C696" s="109"/>
      <c r="D696" s="109"/>
      <c r="E696" s="109"/>
      <c r="F696" s="109"/>
      <c r="G696" s="109"/>
      <c r="H696" s="114"/>
    </row>
    <row r="697" spans="1:8">
      <c r="A697" s="109"/>
      <c r="B697" s="109"/>
      <c r="C697" s="109"/>
      <c r="D697" s="109"/>
      <c r="E697" s="109"/>
      <c r="F697" s="109"/>
      <c r="G697" s="109"/>
      <c r="H697" s="114"/>
    </row>
    <row r="698" spans="1:8">
      <c r="A698" s="109"/>
      <c r="B698" s="109"/>
      <c r="C698" s="109"/>
      <c r="D698" s="109"/>
      <c r="E698" s="109"/>
      <c r="F698" s="109"/>
      <c r="G698" s="109"/>
      <c r="H698" s="114"/>
    </row>
    <row r="699" spans="1:8">
      <c r="A699" s="109"/>
      <c r="B699" s="109"/>
      <c r="C699" s="109"/>
      <c r="D699" s="109"/>
      <c r="E699" s="109"/>
      <c r="F699" s="109"/>
      <c r="G699" s="109"/>
      <c r="H699" s="114"/>
    </row>
    <row r="700" spans="1:8">
      <c r="A700" s="109"/>
      <c r="B700" s="109"/>
      <c r="C700" s="109"/>
      <c r="D700" s="109"/>
      <c r="E700" s="109"/>
      <c r="F700" s="109"/>
      <c r="G700" s="109"/>
      <c r="H700" s="114"/>
    </row>
    <row r="701" spans="1:8">
      <c r="A701" s="109"/>
      <c r="B701" s="109"/>
      <c r="C701" s="109"/>
      <c r="D701" s="109"/>
      <c r="E701" s="109"/>
      <c r="F701" s="109"/>
      <c r="G701" s="109"/>
      <c r="H701" s="114"/>
    </row>
    <row r="702" spans="1:8">
      <c r="A702" s="109"/>
      <c r="B702" s="109"/>
      <c r="C702" s="109"/>
      <c r="D702" s="109"/>
      <c r="E702" s="109"/>
      <c r="F702" s="109"/>
      <c r="G702" s="109"/>
      <c r="H702" s="114"/>
    </row>
    <row r="703" spans="1:8">
      <c r="A703" s="109"/>
      <c r="B703" s="109"/>
      <c r="C703" s="109"/>
      <c r="D703" s="109"/>
      <c r="E703" s="109"/>
      <c r="F703" s="109"/>
      <c r="G703" s="109"/>
      <c r="H703" s="114"/>
    </row>
    <row r="704" spans="1:8">
      <c r="A704" s="109"/>
      <c r="B704" s="109"/>
      <c r="C704" s="109"/>
      <c r="D704" s="109"/>
      <c r="E704" s="109"/>
      <c r="F704" s="109"/>
      <c r="G704" s="109"/>
      <c r="H704" s="114"/>
    </row>
    <row r="705" spans="1:8">
      <c r="A705" s="109"/>
      <c r="B705" s="109"/>
      <c r="C705" s="109"/>
      <c r="D705" s="109"/>
      <c r="E705" s="109"/>
      <c r="F705" s="109"/>
      <c r="G705" s="109"/>
      <c r="H705" s="114"/>
    </row>
    <row r="706" spans="1:8">
      <c r="A706" s="109"/>
      <c r="B706" s="109"/>
      <c r="C706" s="109"/>
      <c r="D706" s="109"/>
      <c r="E706" s="109"/>
      <c r="F706" s="109"/>
      <c r="G706" s="109"/>
      <c r="H706" s="114"/>
    </row>
    <row r="707" spans="1:8">
      <c r="A707" s="109"/>
      <c r="B707" s="109"/>
      <c r="C707" s="109"/>
      <c r="D707" s="109"/>
      <c r="E707" s="109"/>
      <c r="F707" s="109"/>
      <c r="G707" s="109"/>
      <c r="H707" s="114"/>
    </row>
    <row r="708" spans="1:8">
      <c r="A708" s="109"/>
      <c r="B708" s="109"/>
      <c r="C708" s="109"/>
      <c r="D708" s="109"/>
      <c r="E708" s="109"/>
      <c r="F708" s="109"/>
      <c r="G708" s="109"/>
      <c r="H708" s="114"/>
    </row>
    <row r="709" spans="1:8">
      <c r="A709" s="109"/>
      <c r="B709" s="109"/>
      <c r="C709" s="109"/>
      <c r="D709" s="109"/>
      <c r="E709" s="109"/>
      <c r="F709" s="109"/>
      <c r="G709" s="109"/>
      <c r="H709" s="114"/>
    </row>
    <row r="710" spans="1:8">
      <c r="A710" s="109"/>
      <c r="B710" s="109"/>
      <c r="C710" s="109"/>
      <c r="D710" s="109"/>
      <c r="E710" s="109"/>
      <c r="F710" s="109"/>
      <c r="G710" s="109"/>
      <c r="H710" s="114"/>
    </row>
    <row r="711" spans="1:8">
      <c r="A711" s="109"/>
      <c r="B711" s="109"/>
      <c r="C711" s="109"/>
      <c r="D711" s="109"/>
      <c r="E711" s="109"/>
      <c r="F711" s="109"/>
      <c r="G711" s="109"/>
      <c r="H711" s="114"/>
    </row>
    <row r="712" spans="1:8">
      <c r="A712" s="109"/>
      <c r="B712" s="109"/>
      <c r="C712" s="109"/>
      <c r="D712" s="109"/>
      <c r="E712" s="109"/>
      <c r="F712" s="109"/>
      <c r="G712" s="109"/>
      <c r="H712" s="114"/>
    </row>
    <row r="713" spans="1:8">
      <c r="A713" s="109"/>
      <c r="B713" s="109"/>
      <c r="C713" s="109"/>
      <c r="D713" s="109"/>
      <c r="E713" s="109"/>
      <c r="F713" s="109"/>
      <c r="G713" s="109"/>
      <c r="H713" s="114"/>
    </row>
    <row r="714" spans="1:8">
      <c r="A714" s="109"/>
      <c r="B714" s="109"/>
      <c r="C714" s="109"/>
      <c r="D714" s="109"/>
      <c r="E714" s="109"/>
      <c r="F714" s="109"/>
      <c r="G714" s="109"/>
      <c r="H714" s="114"/>
    </row>
    <row r="715" spans="1:8">
      <c r="A715" s="109"/>
      <c r="B715" s="109"/>
      <c r="C715" s="109"/>
      <c r="D715" s="109"/>
      <c r="E715" s="109"/>
      <c r="F715" s="109"/>
      <c r="G715" s="109"/>
      <c r="H715" s="114"/>
    </row>
    <row r="716" spans="1:8">
      <c r="A716" s="109"/>
      <c r="B716" s="109"/>
      <c r="C716" s="109"/>
      <c r="D716" s="109"/>
      <c r="E716" s="109"/>
      <c r="F716" s="109"/>
      <c r="G716" s="109"/>
      <c r="H716" s="114"/>
    </row>
    <row r="717" spans="1:8">
      <c r="A717" s="109"/>
      <c r="B717" s="109"/>
      <c r="C717" s="109"/>
      <c r="D717" s="109"/>
      <c r="E717" s="109"/>
      <c r="F717" s="109"/>
      <c r="G717" s="109"/>
      <c r="H717" s="114"/>
    </row>
    <row r="718" spans="1:8">
      <c r="A718" s="109"/>
      <c r="B718" s="109"/>
      <c r="C718" s="109"/>
      <c r="D718" s="109"/>
      <c r="E718" s="109"/>
      <c r="F718" s="109"/>
      <c r="G718" s="109"/>
      <c r="H718" s="114"/>
    </row>
    <row r="719" spans="1:8">
      <c r="A719" s="109"/>
      <c r="B719" s="109"/>
      <c r="C719" s="109"/>
      <c r="D719" s="109"/>
      <c r="E719" s="109"/>
      <c r="F719" s="109"/>
      <c r="G719" s="109"/>
      <c r="H719" s="114"/>
    </row>
    <row r="720" spans="1:8">
      <c r="A720" s="109"/>
      <c r="B720" s="109"/>
      <c r="C720" s="109"/>
      <c r="D720" s="109"/>
      <c r="E720" s="109"/>
      <c r="F720" s="109"/>
      <c r="G720" s="109"/>
      <c r="H720" s="114"/>
    </row>
    <row r="721" spans="1:8">
      <c r="A721" s="109"/>
      <c r="B721" s="109"/>
      <c r="C721" s="109"/>
      <c r="D721" s="109"/>
      <c r="E721" s="109"/>
      <c r="F721" s="109"/>
      <c r="G721" s="109"/>
      <c r="H721" s="114"/>
    </row>
    <row r="722" spans="1:8">
      <c r="A722" s="109"/>
      <c r="B722" s="109"/>
      <c r="C722" s="109"/>
      <c r="D722" s="109"/>
      <c r="E722" s="109"/>
      <c r="F722" s="109"/>
      <c r="G722" s="109"/>
      <c r="H722" s="114"/>
    </row>
    <row r="723" spans="1:8">
      <c r="A723" s="109"/>
      <c r="B723" s="109"/>
      <c r="C723" s="109"/>
      <c r="D723" s="109"/>
      <c r="E723" s="109"/>
      <c r="F723" s="109"/>
      <c r="G723" s="109"/>
      <c r="H723" s="114"/>
    </row>
    <row r="724" spans="1:8">
      <c r="A724" s="109"/>
      <c r="B724" s="109"/>
      <c r="C724" s="109"/>
      <c r="D724" s="109"/>
      <c r="E724" s="109"/>
      <c r="F724" s="109"/>
      <c r="G724" s="109"/>
      <c r="H724" s="114"/>
    </row>
    <row r="725" spans="1:8">
      <c r="A725" s="109"/>
      <c r="B725" s="109"/>
      <c r="C725" s="109"/>
      <c r="D725" s="109"/>
      <c r="E725" s="109"/>
      <c r="F725" s="109"/>
      <c r="G725" s="109"/>
      <c r="H725" s="114"/>
    </row>
    <row r="726" spans="1:8">
      <c r="A726" s="109"/>
      <c r="B726" s="109"/>
      <c r="C726" s="109"/>
      <c r="D726" s="109"/>
      <c r="E726" s="109"/>
      <c r="F726" s="109"/>
      <c r="G726" s="109"/>
      <c r="H726" s="114"/>
    </row>
    <row r="727" spans="1:8">
      <c r="A727" s="109"/>
      <c r="B727" s="109"/>
      <c r="C727" s="109"/>
      <c r="D727" s="109"/>
      <c r="E727" s="109"/>
      <c r="F727" s="109"/>
      <c r="G727" s="109"/>
      <c r="H727" s="114"/>
    </row>
    <row r="728" spans="1:8">
      <c r="A728" s="109"/>
      <c r="B728" s="109"/>
      <c r="C728" s="109"/>
      <c r="D728" s="109"/>
      <c r="E728" s="109"/>
      <c r="F728" s="109"/>
      <c r="G728" s="109"/>
      <c r="H728" s="114"/>
    </row>
    <row r="729" spans="1:8">
      <c r="A729" s="109"/>
      <c r="B729" s="109"/>
      <c r="C729" s="109"/>
      <c r="D729" s="109"/>
      <c r="E729" s="109"/>
      <c r="F729" s="109"/>
      <c r="G729" s="109"/>
      <c r="H729" s="114"/>
    </row>
    <row r="730" spans="1:8">
      <c r="A730" s="109"/>
      <c r="B730" s="109"/>
      <c r="C730" s="109"/>
      <c r="D730" s="109"/>
      <c r="E730" s="109"/>
      <c r="F730" s="109"/>
      <c r="G730" s="109"/>
      <c r="H730" s="114"/>
    </row>
    <row r="731" spans="1:8">
      <c r="A731" s="109"/>
      <c r="B731" s="109"/>
      <c r="C731" s="109"/>
      <c r="D731" s="109"/>
      <c r="E731" s="109"/>
      <c r="F731" s="109"/>
      <c r="G731" s="109"/>
      <c r="H731" s="114"/>
    </row>
    <row r="732" spans="1:8">
      <c r="A732" s="109"/>
      <c r="B732" s="109"/>
      <c r="C732" s="109"/>
      <c r="D732" s="109"/>
      <c r="E732" s="109"/>
      <c r="F732" s="109"/>
      <c r="G732" s="109"/>
      <c r="H732" s="114"/>
    </row>
    <row r="733" spans="1:8">
      <c r="A733" s="109"/>
      <c r="B733" s="109"/>
      <c r="C733" s="109"/>
      <c r="D733" s="109"/>
      <c r="E733" s="109"/>
      <c r="F733" s="109"/>
      <c r="G733" s="109"/>
      <c r="H733" s="114"/>
    </row>
    <row r="734" spans="1:8">
      <c r="A734" s="109"/>
      <c r="B734" s="109"/>
      <c r="C734" s="109"/>
      <c r="D734" s="109"/>
      <c r="E734" s="109"/>
      <c r="F734" s="109"/>
      <c r="G734" s="109"/>
      <c r="H734" s="114"/>
    </row>
    <row r="735" spans="1:8">
      <c r="A735" s="109"/>
      <c r="B735" s="109"/>
      <c r="C735" s="109"/>
      <c r="D735" s="109"/>
      <c r="E735" s="109"/>
      <c r="F735" s="109"/>
      <c r="G735" s="109"/>
      <c r="H735" s="114"/>
    </row>
    <row r="736" spans="1:8">
      <c r="A736" s="109"/>
      <c r="B736" s="109"/>
      <c r="C736" s="109"/>
      <c r="D736" s="109"/>
      <c r="E736" s="109"/>
      <c r="F736" s="109"/>
      <c r="G736" s="109"/>
      <c r="H736" s="114"/>
    </row>
    <row r="737" spans="1:8">
      <c r="A737" s="109"/>
      <c r="B737" s="109"/>
      <c r="C737" s="109"/>
      <c r="D737" s="109"/>
      <c r="E737" s="109"/>
      <c r="F737" s="109"/>
      <c r="G737" s="109"/>
      <c r="H737" s="114"/>
    </row>
    <row r="738" spans="1:8">
      <c r="A738" s="109"/>
      <c r="B738" s="109"/>
      <c r="C738" s="109"/>
      <c r="D738" s="109"/>
      <c r="E738" s="109"/>
      <c r="F738" s="109"/>
      <c r="G738" s="109"/>
      <c r="H738" s="114"/>
    </row>
    <row r="739" spans="1:8">
      <c r="A739" s="109"/>
      <c r="B739" s="109"/>
      <c r="C739" s="109"/>
      <c r="D739" s="109"/>
      <c r="E739" s="109"/>
      <c r="F739" s="109"/>
      <c r="G739" s="109"/>
      <c r="H739" s="114"/>
    </row>
    <row r="740" spans="1:8">
      <c r="A740" s="109"/>
      <c r="B740" s="109"/>
      <c r="C740" s="109"/>
      <c r="D740" s="109"/>
      <c r="E740" s="109"/>
      <c r="F740" s="109"/>
      <c r="G740" s="109"/>
      <c r="H740" s="114"/>
    </row>
    <row r="741" spans="1:8">
      <c r="A741" s="109"/>
      <c r="B741" s="109"/>
      <c r="C741" s="109"/>
      <c r="D741" s="109"/>
      <c r="E741" s="109"/>
      <c r="F741" s="109"/>
      <c r="G741" s="109"/>
      <c r="H741" s="114"/>
    </row>
    <row r="742" spans="1:8">
      <c r="A742" s="109"/>
      <c r="B742" s="109"/>
      <c r="C742" s="109"/>
      <c r="D742" s="109"/>
      <c r="E742" s="109"/>
      <c r="F742" s="109"/>
      <c r="G742" s="109"/>
      <c r="H742" s="114"/>
    </row>
    <row r="743" spans="1:8">
      <c r="A743" s="109"/>
      <c r="B743" s="109"/>
      <c r="C743" s="109"/>
      <c r="D743" s="109"/>
      <c r="E743" s="109"/>
      <c r="F743" s="109"/>
      <c r="G743" s="109"/>
      <c r="H743" s="114"/>
    </row>
    <row r="744" spans="1:8">
      <c r="A744" s="109"/>
      <c r="B744" s="109"/>
      <c r="C744" s="109"/>
      <c r="D744" s="109"/>
      <c r="E744" s="109"/>
      <c r="F744" s="109"/>
      <c r="G744" s="109"/>
      <c r="H744" s="114"/>
    </row>
    <row r="745" spans="1:8">
      <c r="A745" s="109"/>
      <c r="B745" s="109"/>
      <c r="C745" s="109"/>
      <c r="D745" s="109"/>
      <c r="E745" s="109"/>
      <c r="F745" s="109"/>
      <c r="G745" s="109"/>
      <c r="H745" s="114"/>
    </row>
    <row r="746" spans="1:8">
      <c r="A746" s="109"/>
      <c r="B746" s="109"/>
      <c r="C746" s="109"/>
      <c r="D746" s="109"/>
      <c r="E746" s="109"/>
      <c r="F746" s="109"/>
      <c r="G746" s="109"/>
      <c r="H746" s="114"/>
    </row>
    <row r="747" spans="1:8">
      <c r="A747" s="109"/>
      <c r="B747" s="109"/>
      <c r="C747" s="109"/>
      <c r="D747" s="109"/>
      <c r="E747" s="109"/>
      <c r="F747" s="109"/>
      <c r="G747" s="109"/>
      <c r="H747" s="114"/>
    </row>
    <row r="748" spans="1:8">
      <c r="A748" s="109"/>
      <c r="B748" s="109"/>
      <c r="C748" s="109"/>
      <c r="D748" s="109"/>
      <c r="E748" s="109"/>
      <c r="F748" s="109"/>
      <c r="G748" s="109"/>
      <c r="H748" s="114"/>
    </row>
    <row r="749" spans="1:8">
      <c r="A749" s="109"/>
      <c r="B749" s="109"/>
      <c r="C749" s="109"/>
      <c r="D749" s="109"/>
      <c r="E749" s="109"/>
      <c r="F749" s="109"/>
      <c r="G749" s="109"/>
      <c r="H749" s="114"/>
    </row>
    <row r="750" spans="1:8">
      <c r="A750" s="109"/>
      <c r="B750" s="109"/>
      <c r="C750" s="109"/>
      <c r="D750" s="109"/>
      <c r="E750" s="109"/>
      <c r="F750" s="109"/>
      <c r="G750" s="109"/>
      <c r="H750" s="114"/>
    </row>
    <row r="751" spans="1:8">
      <c r="A751" s="109"/>
      <c r="B751" s="109"/>
      <c r="C751" s="109"/>
      <c r="D751" s="109"/>
      <c r="E751" s="109"/>
      <c r="F751" s="109"/>
      <c r="G751" s="109"/>
      <c r="H751" s="114"/>
    </row>
    <row r="752" spans="1:8">
      <c r="A752" s="109"/>
      <c r="B752" s="109"/>
      <c r="C752" s="109"/>
      <c r="D752" s="109"/>
      <c r="E752" s="109"/>
      <c r="F752" s="109"/>
      <c r="G752" s="109"/>
      <c r="H752" s="114"/>
    </row>
    <row r="753" spans="1:8">
      <c r="A753" s="109"/>
      <c r="B753" s="109"/>
      <c r="C753" s="109"/>
      <c r="D753" s="109"/>
      <c r="E753" s="109"/>
      <c r="F753" s="109"/>
      <c r="G753" s="109"/>
      <c r="H753" s="114"/>
    </row>
    <row r="754" spans="1:8">
      <c r="A754" s="109"/>
      <c r="B754" s="109"/>
      <c r="C754" s="109"/>
      <c r="D754" s="109"/>
      <c r="E754" s="109"/>
      <c r="F754" s="109"/>
      <c r="G754" s="109"/>
      <c r="H754" s="114"/>
    </row>
    <row r="755" spans="1:8">
      <c r="A755" s="109"/>
      <c r="B755" s="109"/>
      <c r="C755" s="109"/>
      <c r="D755" s="109"/>
      <c r="E755" s="109"/>
      <c r="F755" s="109"/>
      <c r="G755" s="109"/>
      <c r="H755" s="114"/>
    </row>
    <row r="756" spans="1:8">
      <c r="A756" s="109"/>
      <c r="B756" s="109"/>
      <c r="C756" s="109"/>
      <c r="D756" s="109"/>
      <c r="E756" s="109"/>
      <c r="F756" s="109"/>
      <c r="G756" s="109"/>
      <c r="H756" s="114"/>
    </row>
    <row r="757" spans="1:8">
      <c r="A757" s="109"/>
      <c r="B757" s="109"/>
      <c r="C757" s="109"/>
      <c r="D757" s="109"/>
      <c r="E757" s="109"/>
      <c r="F757" s="109"/>
      <c r="G757" s="109"/>
      <c r="H757" s="114"/>
    </row>
    <row r="758" spans="1:8">
      <c r="A758" s="109"/>
      <c r="B758" s="109"/>
      <c r="C758" s="109"/>
      <c r="D758" s="109"/>
      <c r="E758" s="109"/>
      <c r="F758" s="109"/>
      <c r="G758" s="109"/>
      <c r="H758" s="114"/>
    </row>
    <row r="759" spans="1:8">
      <c r="A759" s="109"/>
      <c r="B759" s="109"/>
      <c r="C759" s="109"/>
      <c r="D759" s="109"/>
      <c r="E759" s="109"/>
      <c r="F759" s="109"/>
      <c r="G759" s="109"/>
      <c r="H759" s="114"/>
    </row>
    <row r="760" spans="1:8">
      <c r="A760" s="109"/>
      <c r="B760" s="109"/>
      <c r="C760" s="109"/>
      <c r="D760" s="109"/>
      <c r="E760" s="109"/>
      <c r="F760" s="109"/>
      <c r="G760" s="109"/>
      <c r="H760" s="114"/>
    </row>
    <row r="761" spans="1:8">
      <c r="A761" s="109"/>
      <c r="B761" s="109"/>
      <c r="C761" s="109"/>
      <c r="D761" s="109"/>
      <c r="E761" s="109"/>
      <c r="F761" s="109"/>
      <c r="G761" s="109"/>
      <c r="H761" s="114"/>
    </row>
    <row r="762" spans="1:8">
      <c r="A762" s="109"/>
      <c r="B762" s="109"/>
      <c r="C762" s="109"/>
      <c r="D762" s="109"/>
      <c r="E762" s="109"/>
      <c r="F762" s="109"/>
      <c r="G762" s="109"/>
      <c r="H762" s="114"/>
    </row>
    <row r="763" spans="1:8">
      <c r="A763" s="109"/>
      <c r="B763" s="109"/>
      <c r="C763" s="109"/>
      <c r="D763" s="109"/>
      <c r="E763" s="109"/>
      <c r="F763" s="109"/>
      <c r="G763" s="109"/>
      <c r="H763" s="114"/>
    </row>
    <row r="764" spans="1:8">
      <c r="A764" s="109"/>
      <c r="B764" s="109"/>
      <c r="C764" s="109"/>
      <c r="D764" s="109"/>
      <c r="E764" s="109"/>
      <c r="F764" s="109"/>
      <c r="G764" s="109"/>
      <c r="H764" s="114"/>
    </row>
    <row r="765" spans="1:8">
      <c r="A765" s="109"/>
      <c r="B765" s="109"/>
      <c r="C765" s="109"/>
      <c r="D765" s="109"/>
      <c r="E765" s="109"/>
      <c r="F765" s="109"/>
      <c r="G765" s="109"/>
      <c r="H765" s="114"/>
    </row>
    <row r="766" spans="1:8">
      <c r="A766" s="109"/>
      <c r="B766" s="109"/>
      <c r="C766" s="109"/>
      <c r="D766" s="109"/>
      <c r="E766" s="109"/>
      <c r="F766" s="109"/>
      <c r="G766" s="109"/>
      <c r="H766" s="114"/>
    </row>
    <row r="767" spans="1:8">
      <c r="A767" s="109"/>
      <c r="B767" s="109"/>
      <c r="C767" s="109"/>
      <c r="D767" s="109"/>
      <c r="E767" s="109"/>
      <c r="F767" s="109"/>
      <c r="G767" s="109"/>
      <c r="H767" s="114"/>
    </row>
    <row r="768" spans="1:8">
      <c r="A768" s="109"/>
      <c r="B768" s="109"/>
      <c r="C768" s="109"/>
      <c r="D768" s="109"/>
      <c r="E768" s="109"/>
      <c r="F768" s="109"/>
      <c r="G768" s="109"/>
      <c r="H768" s="114"/>
    </row>
    <row r="769" spans="1:8">
      <c r="A769" s="109"/>
      <c r="B769" s="109"/>
      <c r="C769" s="109"/>
      <c r="D769" s="109"/>
      <c r="E769" s="109"/>
      <c r="F769" s="109"/>
      <c r="G769" s="109"/>
      <c r="H769" s="114"/>
    </row>
    <row r="770" spans="1:8">
      <c r="A770" s="109"/>
      <c r="B770" s="109"/>
      <c r="C770" s="109"/>
      <c r="D770" s="109"/>
      <c r="E770" s="109"/>
      <c r="F770" s="109"/>
      <c r="G770" s="109"/>
      <c r="H770" s="114"/>
    </row>
    <row r="771" spans="1:8">
      <c r="A771" s="109"/>
      <c r="B771" s="109"/>
      <c r="C771" s="109"/>
      <c r="D771" s="109"/>
      <c r="E771" s="109"/>
      <c r="F771" s="109"/>
      <c r="G771" s="109"/>
      <c r="H771" s="114"/>
    </row>
    <row r="772" spans="1:8">
      <c r="A772" s="109"/>
      <c r="B772" s="109"/>
      <c r="C772" s="109"/>
      <c r="D772" s="109"/>
      <c r="E772" s="109"/>
      <c r="F772" s="109"/>
      <c r="G772" s="109"/>
      <c r="H772" s="114"/>
    </row>
    <row r="773" spans="1:8">
      <c r="A773" s="109"/>
      <c r="B773" s="109"/>
      <c r="C773" s="109"/>
      <c r="D773" s="109"/>
      <c r="E773" s="109"/>
      <c r="F773" s="109"/>
      <c r="G773" s="109"/>
      <c r="H773" s="114"/>
    </row>
    <row r="774" spans="1:8">
      <c r="A774" s="109"/>
      <c r="B774" s="109"/>
      <c r="C774" s="109"/>
      <c r="D774" s="109"/>
      <c r="E774" s="109"/>
      <c r="F774" s="109"/>
      <c r="G774" s="109"/>
      <c r="H774" s="114"/>
    </row>
    <row r="775" spans="1:8">
      <c r="A775" s="109"/>
      <c r="B775" s="109"/>
      <c r="C775" s="109"/>
      <c r="D775" s="109"/>
      <c r="E775" s="109"/>
      <c r="F775" s="109"/>
      <c r="G775" s="109"/>
      <c r="H775" s="114"/>
    </row>
    <row r="776" spans="1:8">
      <c r="A776" s="109"/>
      <c r="B776" s="109"/>
      <c r="C776" s="109"/>
      <c r="D776" s="109"/>
      <c r="E776" s="109"/>
      <c r="F776" s="109"/>
      <c r="G776" s="109"/>
      <c r="H776" s="114"/>
    </row>
    <row r="777" spans="1:8">
      <c r="A777" s="109"/>
      <c r="B777" s="109"/>
      <c r="C777" s="109"/>
      <c r="D777" s="109"/>
      <c r="E777" s="109"/>
      <c r="F777" s="109"/>
      <c r="G777" s="109"/>
      <c r="H777" s="114"/>
    </row>
    <row r="778" spans="1:8">
      <c r="A778" s="109"/>
      <c r="B778" s="109"/>
      <c r="C778" s="109"/>
      <c r="D778" s="109"/>
      <c r="E778" s="109"/>
      <c r="F778" s="109"/>
      <c r="G778" s="109"/>
      <c r="H778" s="114"/>
    </row>
    <row r="779" spans="1:8">
      <c r="A779" s="109"/>
      <c r="B779" s="109"/>
      <c r="C779" s="109"/>
      <c r="D779" s="109"/>
      <c r="E779" s="109"/>
      <c r="F779" s="109"/>
      <c r="G779" s="109"/>
      <c r="H779" s="114"/>
    </row>
    <row r="780" spans="1:8">
      <c r="A780" s="109"/>
      <c r="B780" s="109"/>
      <c r="C780" s="109"/>
      <c r="D780" s="109"/>
      <c r="E780" s="109"/>
      <c r="F780" s="109"/>
      <c r="G780" s="109"/>
      <c r="H780" s="114"/>
    </row>
    <row r="781" spans="1:8">
      <c r="A781" s="109"/>
      <c r="B781" s="109"/>
      <c r="C781" s="109"/>
      <c r="D781" s="109"/>
      <c r="E781" s="109"/>
      <c r="F781" s="109"/>
      <c r="G781" s="109"/>
      <c r="H781" s="114"/>
    </row>
    <row r="782" spans="1:8">
      <c r="A782" s="109"/>
      <c r="B782" s="109"/>
      <c r="C782" s="109"/>
      <c r="D782" s="109"/>
      <c r="E782" s="109"/>
      <c r="F782" s="109"/>
      <c r="G782" s="109"/>
      <c r="H782" s="114"/>
    </row>
    <row r="783" spans="1:8">
      <c r="A783" s="109"/>
      <c r="B783" s="109"/>
      <c r="C783" s="109"/>
      <c r="D783" s="109"/>
      <c r="E783" s="109"/>
      <c r="F783" s="109"/>
      <c r="G783" s="109"/>
      <c r="H783" s="114"/>
    </row>
    <row r="784" spans="1:8">
      <c r="A784" s="109"/>
      <c r="B784" s="109"/>
      <c r="C784" s="109"/>
      <c r="D784" s="109"/>
      <c r="E784" s="109"/>
      <c r="F784" s="109"/>
      <c r="G784" s="109"/>
      <c r="H784" s="114"/>
    </row>
    <row r="785" spans="1:8">
      <c r="A785" s="109"/>
      <c r="B785" s="109"/>
      <c r="C785" s="109"/>
      <c r="D785" s="109"/>
      <c r="E785" s="109"/>
      <c r="F785" s="109"/>
      <c r="G785" s="109"/>
      <c r="H785" s="114"/>
    </row>
    <row r="786" spans="1:8">
      <c r="A786" s="109"/>
      <c r="B786" s="109"/>
      <c r="C786" s="109"/>
      <c r="D786" s="109"/>
      <c r="E786" s="109"/>
      <c r="F786" s="109"/>
      <c r="G786" s="109"/>
      <c r="H786" s="114"/>
    </row>
    <row r="787" spans="1:8">
      <c r="A787" s="109"/>
      <c r="B787" s="109"/>
      <c r="C787" s="109"/>
      <c r="D787" s="109"/>
      <c r="E787" s="109"/>
      <c r="F787" s="109"/>
      <c r="G787" s="109"/>
      <c r="H787" s="114"/>
    </row>
    <row r="788" spans="1:8">
      <c r="A788" s="109"/>
      <c r="B788" s="109"/>
      <c r="C788" s="109"/>
      <c r="D788" s="109"/>
      <c r="E788" s="109"/>
      <c r="F788" s="109"/>
      <c r="G788" s="109"/>
      <c r="H788" s="114"/>
    </row>
    <row r="789" spans="1:8">
      <c r="A789" s="109"/>
      <c r="B789" s="109"/>
      <c r="C789" s="109"/>
      <c r="D789" s="109"/>
      <c r="E789" s="109"/>
      <c r="F789" s="109"/>
      <c r="G789" s="109"/>
      <c r="H789" s="114"/>
    </row>
    <row r="790" spans="1:8">
      <c r="A790" s="109"/>
      <c r="B790" s="109"/>
      <c r="C790" s="109"/>
      <c r="D790" s="109"/>
      <c r="E790" s="109"/>
      <c r="F790" s="109"/>
      <c r="G790" s="109"/>
      <c r="H790" s="114"/>
    </row>
    <row r="791" spans="1:8">
      <c r="A791" s="109"/>
      <c r="B791" s="109"/>
      <c r="C791" s="109"/>
      <c r="D791" s="109"/>
      <c r="E791" s="109"/>
      <c r="F791" s="109"/>
      <c r="G791" s="109"/>
      <c r="H791" s="114"/>
    </row>
    <row r="792" spans="1:8">
      <c r="A792" s="109"/>
      <c r="B792" s="109"/>
      <c r="C792" s="109"/>
      <c r="D792" s="109"/>
      <c r="E792" s="109"/>
      <c r="F792" s="109"/>
      <c r="G792" s="109"/>
      <c r="H792" s="114"/>
    </row>
    <row r="793" spans="1:8">
      <c r="A793" s="109"/>
      <c r="B793" s="109"/>
      <c r="C793" s="109"/>
      <c r="D793" s="109"/>
      <c r="E793" s="109"/>
      <c r="F793" s="109"/>
      <c r="G793" s="109"/>
      <c r="H793" s="114"/>
    </row>
    <row r="794" spans="1:8">
      <c r="A794" s="109"/>
      <c r="B794" s="109"/>
      <c r="C794" s="109"/>
      <c r="D794" s="109"/>
      <c r="E794" s="109"/>
      <c r="F794" s="109"/>
      <c r="G794" s="109"/>
      <c r="H794" s="114"/>
    </row>
    <row r="795" spans="1:8">
      <c r="A795" s="109"/>
      <c r="B795" s="109"/>
      <c r="C795" s="109"/>
      <c r="D795" s="109"/>
      <c r="E795" s="109"/>
      <c r="F795" s="109"/>
      <c r="G795" s="109"/>
      <c r="H795" s="114"/>
    </row>
    <row r="796" spans="1:8">
      <c r="A796" s="109"/>
      <c r="B796" s="109"/>
      <c r="C796" s="109"/>
      <c r="D796" s="109"/>
      <c r="E796" s="109"/>
      <c r="F796" s="109"/>
      <c r="G796" s="109"/>
      <c r="H796" s="114"/>
    </row>
    <row r="797" spans="1:8">
      <c r="A797" s="109"/>
      <c r="B797" s="109"/>
      <c r="C797" s="109"/>
      <c r="D797" s="109"/>
      <c r="E797" s="109"/>
      <c r="F797" s="109"/>
      <c r="G797" s="109"/>
      <c r="H797" s="114"/>
    </row>
    <row r="798" spans="1:8">
      <c r="A798" s="109"/>
      <c r="B798" s="109"/>
      <c r="C798" s="109"/>
      <c r="D798" s="109"/>
      <c r="E798" s="109"/>
      <c r="F798" s="109"/>
      <c r="G798" s="109"/>
      <c r="H798" s="114"/>
    </row>
    <row r="799" spans="1:8">
      <c r="A799" s="109"/>
      <c r="B799" s="109"/>
      <c r="C799" s="109"/>
      <c r="D799" s="109"/>
      <c r="E799" s="109"/>
      <c r="F799" s="109"/>
      <c r="G799" s="109"/>
      <c r="H799" s="114"/>
    </row>
    <row r="800" spans="1:8">
      <c r="A800" s="109"/>
      <c r="B800" s="109"/>
      <c r="C800" s="109"/>
      <c r="D800" s="109"/>
      <c r="E800" s="109"/>
      <c r="F800" s="109"/>
      <c r="G800" s="109"/>
      <c r="H800" s="114"/>
    </row>
    <row r="801" spans="1:8">
      <c r="A801" s="109"/>
      <c r="B801" s="109"/>
      <c r="C801" s="109"/>
      <c r="D801" s="109"/>
      <c r="E801" s="109"/>
      <c r="F801" s="109"/>
      <c r="G801" s="109"/>
      <c r="H801" s="114"/>
    </row>
    <row r="802" spans="1:8">
      <c r="A802" s="109"/>
      <c r="B802" s="109"/>
      <c r="C802" s="109"/>
      <c r="D802" s="109"/>
      <c r="E802" s="109"/>
      <c r="F802" s="109"/>
      <c r="G802" s="109"/>
      <c r="H802" s="114"/>
    </row>
    <row r="803" spans="1:8">
      <c r="A803" s="109"/>
      <c r="B803" s="109"/>
      <c r="C803" s="109"/>
      <c r="D803" s="109"/>
      <c r="E803" s="109"/>
      <c r="F803" s="109"/>
      <c r="G803" s="109"/>
      <c r="H803" s="114"/>
    </row>
    <row r="804" spans="1:8">
      <c r="A804" s="109"/>
      <c r="B804" s="109"/>
      <c r="C804" s="109"/>
      <c r="D804" s="109"/>
      <c r="E804" s="109"/>
      <c r="F804" s="109"/>
      <c r="G804" s="109"/>
      <c r="H804" s="114"/>
    </row>
    <row r="805" spans="1:8">
      <c r="A805" s="109"/>
      <c r="B805" s="109"/>
      <c r="C805" s="109"/>
      <c r="D805" s="109"/>
      <c r="E805" s="109"/>
      <c r="F805" s="109"/>
      <c r="G805" s="109"/>
      <c r="H805" s="114"/>
    </row>
    <row r="806" spans="1:8">
      <c r="A806" s="109"/>
      <c r="B806" s="109"/>
      <c r="C806" s="109"/>
      <c r="D806" s="109"/>
      <c r="E806" s="109"/>
      <c r="F806" s="109"/>
      <c r="G806" s="109"/>
      <c r="H806" s="114"/>
    </row>
    <row r="807" spans="1:8">
      <c r="A807" s="109"/>
      <c r="B807" s="109"/>
      <c r="C807" s="109"/>
      <c r="D807" s="109"/>
      <c r="E807" s="109"/>
      <c r="F807" s="109"/>
      <c r="G807" s="109"/>
      <c r="H807" s="114"/>
    </row>
    <row r="808" spans="1:8">
      <c r="A808" s="109"/>
      <c r="B808" s="109"/>
      <c r="C808" s="109"/>
      <c r="D808" s="109"/>
      <c r="E808" s="109"/>
      <c r="F808" s="109"/>
      <c r="G808" s="109"/>
      <c r="H808" s="114"/>
    </row>
    <row r="809" spans="1:8">
      <c r="A809" s="109"/>
      <c r="B809" s="109"/>
      <c r="C809" s="109"/>
      <c r="D809" s="109"/>
      <c r="E809" s="109"/>
      <c r="F809" s="109"/>
      <c r="G809" s="109"/>
      <c r="H809" s="114"/>
    </row>
    <row r="810" spans="1:8">
      <c r="A810" s="109"/>
      <c r="B810" s="109"/>
      <c r="C810" s="109"/>
      <c r="D810" s="109"/>
      <c r="E810" s="109"/>
      <c r="F810" s="109"/>
      <c r="G810" s="109"/>
      <c r="H810" s="114"/>
    </row>
    <row r="811" spans="1:8">
      <c r="A811" s="109"/>
      <c r="B811" s="109"/>
      <c r="C811" s="109"/>
      <c r="D811" s="109"/>
      <c r="E811" s="109"/>
      <c r="F811" s="109"/>
      <c r="G811" s="109"/>
      <c r="H811" s="114"/>
    </row>
    <row r="812" spans="1:8">
      <c r="A812" s="109"/>
      <c r="B812" s="109"/>
      <c r="C812" s="109"/>
      <c r="D812" s="109"/>
      <c r="E812" s="109"/>
      <c r="F812" s="109"/>
      <c r="G812" s="109"/>
      <c r="H812" s="114"/>
    </row>
    <row r="813" spans="1:8">
      <c r="A813" s="109"/>
      <c r="B813" s="109"/>
      <c r="C813" s="109"/>
      <c r="D813" s="109"/>
      <c r="E813" s="109"/>
      <c r="F813" s="109"/>
      <c r="G813" s="109"/>
      <c r="H813" s="114"/>
    </row>
    <row r="814" spans="1:8">
      <c r="A814" s="109"/>
      <c r="B814" s="109"/>
      <c r="C814" s="109"/>
      <c r="D814" s="109"/>
      <c r="E814" s="109"/>
      <c r="F814" s="109"/>
      <c r="G814" s="109"/>
      <c r="H814" s="114"/>
    </row>
    <row r="815" spans="1:8">
      <c r="A815" s="109"/>
      <c r="B815" s="109"/>
      <c r="C815" s="109"/>
      <c r="D815" s="109"/>
      <c r="E815" s="109"/>
      <c r="F815" s="109"/>
      <c r="G815" s="109"/>
      <c r="H815" s="114"/>
    </row>
    <row r="816" spans="1:8">
      <c r="A816" s="109"/>
      <c r="B816" s="109"/>
      <c r="C816" s="109"/>
      <c r="D816" s="109"/>
      <c r="E816" s="109"/>
      <c r="F816" s="109"/>
      <c r="G816" s="109"/>
      <c r="H816" s="114"/>
    </row>
    <row r="817" spans="1:8">
      <c r="A817" s="109"/>
      <c r="B817" s="109"/>
      <c r="C817" s="109"/>
      <c r="D817" s="109"/>
      <c r="E817" s="109"/>
      <c r="F817" s="109"/>
      <c r="G817" s="109"/>
      <c r="H817" s="114"/>
    </row>
    <row r="818" spans="1:8">
      <c r="A818" s="109"/>
      <c r="B818" s="109"/>
      <c r="C818" s="109"/>
      <c r="D818" s="109"/>
      <c r="E818" s="109"/>
      <c r="F818" s="109"/>
      <c r="G818" s="109"/>
      <c r="H818" s="114"/>
    </row>
    <row r="819" spans="1:8">
      <c r="A819" s="109"/>
      <c r="B819" s="109"/>
      <c r="C819" s="109"/>
      <c r="D819" s="109"/>
      <c r="E819" s="109"/>
      <c r="F819" s="109"/>
      <c r="G819" s="109"/>
      <c r="H819" s="114"/>
    </row>
    <row r="820" spans="1:8">
      <c r="A820" s="109"/>
      <c r="B820" s="109"/>
      <c r="C820" s="109"/>
      <c r="D820" s="109"/>
      <c r="E820" s="109"/>
      <c r="F820" s="109"/>
      <c r="G820" s="109"/>
      <c r="H820" s="114"/>
    </row>
    <row r="821" spans="1:8">
      <c r="A821" s="109"/>
      <c r="B821" s="109"/>
      <c r="C821" s="109"/>
      <c r="D821" s="109"/>
      <c r="E821" s="109"/>
      <c r="F821" s="109"/>
      <c r="G821" s="109"/>
      <c r="H821" s="114"/>
    </row>
    <row r="822" spans="1:8">
      <c r="A822" s="109"/>
      <c r="B822" s="109"/>
      <c r="C822" s="109"/>
      <c r="D822" s="109"/>
      <c r="E822" s="109"/>
      <c r="F822" s="109"/>
      <c r="G822" s="109"/>
      <c r="H822" s="114"/>
    </row>
    <row r="823" spans="1:8">
      <c r="A823" s="109"/>
      <c r="B823" s="109"/>
      <c r="C823" s="109"/>
      <c r="D823" s="109"/>
      <c r="E823" s="109"/>
      <c r="F823" s="109"/>
      <c r="G823" s="109"/>
      <c r="H823" s="114"/>
    </row>
    <row r="824" spans="1:8">
      <c r="A824" s="109"/>
      <c r="B824" s="109"/>
      <c r="C824" s="109"/>
      <c r="D824" s="109"/>
      <c r="E824" s="109"/>
      <c r="F824" s="109"/>
      <c r="G824" s="109"/>
      <c r="H824" s="114"/>
    </row>
    <row r="825" spans="1:8">
      <c r="A825" s="109"/>
      <c r="B825" s="109"/>
      <c r="C825" s="109"/>
      <c r="D825" s="109"/>
      <c r="E825" s="109"/>
      <c r="F825" s="109"/>
      <c r="G825" s="109"/>
      <c r="H825" s="114"/>
    </row>
    <row r="826" spans="1:8">
      <c r="A826" s="109"/>
      <c r="B826" s="109"/>
      <c r="C826" s="109"/>
      <c r="D826" s="109"/>
      <c r="E826" s="109"/>
      <c r="F826" s="109"/>
      <c r="G826" s="109"/>
      <c r="H826" s="114"/>
    </row>
    <row r="827" spans="1:8">
      <c r="A827" s="109"/>
      <c r="B827" s="109"/>
      <c r="C827" s="109"/>
      <c r="D827" s="109"/>
      <c r="E827" s="109"/>
      <c r="F827" s="109"/>
      <c r="G827" s="109"/>
      <c r="H827" s="114"/>
    </row>
    <row r="828" spans="1:8">
      <c r="A828" s="109"/>
      <c r="B828" s="109"/>
      <c r="C828" s="109"/>
      <c r="D828" s="109"/>
      <c r="E828" s="109"/>
      <c r="F828" s="109"/>
      <c r="G828" s="109"/>
      <c r="H828" s="114"/>
    </row>
    <row r="829" spans="1:8">
      <c r="A829" s="109"/>
      <c r="B829" s="109"/>
      <c r="C829" s="109"/>
      <c r="D829" s="109"/>
      <c r="E829" s="109"/>
      <c r="F829" s="109"/>
      <c r="G829" s="109"/>
      <c r="H829" s="114"/>
    </row>
    <row r="830" spans="1:8">
      <c r="A830" s="109"/>
      <c r="B830" s="109"/>
      <c r="C830" s="109"/>
      <c r="D830" s="109"/>
      <c r="E830" s="109"/>
      <c r="F830" s="109"/>
      <c r="G830" s="109"/>
      <c r="H830" s="114"/>
    </row>
    <row r="831" spans="1:8">
      <c r="A831" s="109"/>
      <c r="B831" s="109"/>
      <c r="C831" s="109"/>
      <c r="D831" s="109"/>
      <c r="E831" s="109"/>
      <c r="F831" s="109"/>
      <c r="G831" s="109"/>
      <c r="H831" s="114"/>
    </row>
    <row r="832" spans="1:8">
      <c r="A832" s="109"/>
      <c r="B832" s="109"/>
      <c r="C832" s="109"/>
      <c r="D832" s="109"/>
      <c r="E832" s="109"/>
      <c r="F832" s="109"/>
      <c r="G832" s="109"/>
      <c r="H832" s="114"/>
    </row>
    <row r="833" spans="1:8">
      <c r="A833" s="109"/>
      <c r="B833" s="109"/>
      <c r="C833" s="109"/>
      <c r="D833" s="109"/>
      <c r="E833" s="109"/>
      <c r="F833" s="109"/>
      <c r="G833" s="109"/>
      <c r="H833" s="114"/>
    </row>
    <row r="834" spans="1:8">
      <c r="A834" s="109"/>
      <c r="B834" s="109"/>
      <c r="C834" s="109"/>
      <c r="D834" s="109"/>
      <c r="E834" s="109"/>
      <c r="F834" s="109"/>
      <c r="G834" s="109"/>
      <c r="H834" s="114"/>
    </row>
    <row r="835" spans="1:8">
      <c r="A835" s="109"/>
      <c r="B835" s="109"/>
      <c r="C835" s="109"/>
      <c r="D835" s="109"/>
      <c r="E835" s="109"/>
      <c r="F835" s="109"/>
      <c r="G835" s="109"/>
      <c r="H835" s="114"/>
    </row>
    <row r="836" spans="1:8">
      <c r="A836" s="109"/>
      <c r="B836" s="109"/>
      <c r="C836" s="109"/>
      <c r="D836" s="109"/>
      <c r="E836" s="109"/>
      <c r="F836" s="109"/>
      <c r="G836" s="109"/>
      <c r="H836" s="114"/>
    </row>
    <row r="837" spans="1:8">
      <c r="A837" s="109"/>
      <c r="B837" s="109"/>
      <c r="C837" s="109"/>
      <c r="D837" s="109"/>
      <c r="E837" s="109"/>
      <c r="F837" s="109"/>
      <c r="G837" s="109"/>
      <c r="H837" s="114"/>
    </row>
    <row r="838" spans="1:8">
      <c r="A838" s="109"/>
      <c r="B838" s="109"/>
      <c r="C838" s="109"/>
      <c r="D838" s="109"/>
      <c r="E838" s="109"/>
      <c r="F838" s="109"/>
      <c r="G838" s="109"/>
      <c r="H838" s="114"/>
    </row>
    <row r="839" spans="1:8">
      <c r="A839" s="109"/>
      <c r="B839" s="109"/>
      <c r="C839" s="109"/>
      <c r="D839" s="109"/>
      <c r="E839" s="109"/>
      <c r="F839" s="109"/>
      <c r="G839" s="109"/>
      <c r="H839" s="114"/>
    </row>
    <row r="840" spans="1:8">
      <c r="A840" s="109"/>
      <c r="B840" s="109"/>
      <c r="C840" s="109"/>
      <c r="D840" s="109"/>
      <c r="E840" s="109"/>
      <c r="F840" s="109"/>
      <c r="G840" s="109"/>
      <c r="H840" s="114"/>
    </row>
    <row r="841" spans="1:8">
      <c r="A841" s="109"/>
      <c r="B841" s="109"/>
      <c r="C841" s="109"/>
      <c r="D841" s="109"/>
      <c r="E841" s="109"/>
      <c r="F841" s="109"/>
      <c r="G841" s="109"/>
      <c r="H841" s="114"/>
    </row>
    <row r="842" spans="1:8">
      <c r="A842" s="109"/>
      <c r="B842" s="109"/>
      <c r="C842" s="109"/>
      <c r="D842" s="109"/>
      <c r="E842" s="109"/>
      <c r="F842" s="109"/>
      <c r="G842" s="109"/>
      <c r="H842" s="114"/>
    </row>
    <row r="843" spans="1:8">
      <c r="A843" s="109"/>
      <c r="B843" s="109"/>
      <c r="C843" s="109"/>
      <c r="D843" s="109"/>
      <c r="E843" s="109"/>
      <c r="F843" s="109"/>
      <c r="G843" s="109"/>
      <c r="H843" s="114"/>
    </row>
    <row r="844" spans="1:8">
      <c r="A844" s="109"/>
      <c r="B844" s="109"/>
      <c r="C844" s="109"/>
      <c r="D844" s="109"/>
      <c r="E844" s="109"/>
      <c r="F844" s="109"/>
      <c r="G844" s="109"/>
      <c r="H844" s="114"/>
    </row>
    <row r="845" spans="1:8">
      <c r="A845" s="109"/>
      <c r="B845" s="109"/>
      <c r="C845" s="109"/>
      <c r="D845" s="109"/>
      <c r="E845" s="109"/>
      <c r="F845" s="109"/>
      <c r="G845" s="109"/>
      <c r="H845" s="114"/>
    </row>
    <row r="846" spans="1:8">
      <c r="A846" s="109"/>
      <c r="B846" s="109"/>
      <c r="C846" s="109"/>
      <c r="D846" s="109"/>
      <c r="E846" s="109"/>
      <c r="F846" s="109"/>
      <c r="G846" s="109"/>
      <c r="H846" s="114"/>
    </row>
    <row r="847" spans="1:8">
      <c r="A847" s="109"/>
      <c r="B847" s="109"/>
      <c r="C847" s="109"/>
      <c r="D847" s="109"/>
      <c r="E847" s="109"/>
      <c r="F847" s="109"/>
      <c r="G847" s="109"/>
      <c r="H847" s="114"/>
    </row>
    <row r="848" spans="1:8">
      <c r="A848" s="109"/>
      <c r="B848" s="109"/>
      <c r="C848" s="109"/>
      <c r="D848" s="109"/>
      <c r="E848" s="109"/>
      <c r="F848" s="109"/>
      <c r="G848" s="109"/>
      <c r="H848" s="114"/>
    </row>
    <row r="849" spans="1:8">
      <c r="A849" s="109"/>
      <c r="B849" s="109"/>
      <c r="C849" s="109"/>
      <c r="D849" s="109"/>
      <c r="E849" s="109"/>
      <c r="F849" s="109"/>
      <c r="G849" s="109"/>
      <c r="H849" s="114"/>
    </row>
    <row r="850" spans="1:8">
      <c r="A850" s="109"/>
      <c r="B850" s="109"/>
      <c r="C850" s="109"/>
      <c r="D850" s="109"/>
      <c r="E850" s="109"/>
      <c r="F850" s="109"/>
      <c r="G850" s="109"/>
      <c r="H850" s="114"/>
    </row>
    <row r="851" spans="1:8">
      <c r="A851" s="109"/>
      <c r="B851" s="109"/>
      <c r="C851" s="109"/>
      <c r="D851" s="109"/>
      <c r="E851" s="109"/>
      <c r="F851" s="109"/>
      <c r="G851" s="109"/>
      <c r="H851" s="114"/>
    </row>
    <row r="852" spans="1:8">
      <c r="A852" s="109"/>
      <c r="B852" s="109"/>
      <c r="C852" s="109"/>
      <c r="D852" s="109"/>
      <c r="E852" s="109"/>
      <c r="F852" s="109"/>
      <c r="G852" s="109"/>
      <c r="H852" s="114"/>
    </row>
    <row r="853" spans="1:8">
      <c r="A853" s="109"/>
      <c r="B853" s="109"/>
      <c r="C853" s="109"/>
      <c r="D853" s="109"/>
      <c r="E853" s="109"/>
      <c r="F853" s="109"/>
      <c r="G853" s="109"/>
      <c r="H853" s="114"/>
    </row>
    <row r="854" spans="1:8">
      <c r="A854" s="109"/>
      <c r="B854" s="109"/>
      <c r="C854" s="109"/>
      <c r="D854" s="109"/>
      <c r="E854" s="109"/>
      <c r="F854" s="109"/>
      <c r="G854" s="109"/>
      <c r="H854" s="114"/>
    </row>
    <row r="855" spans="1:8">
      <c r="A855" s="109"/>
      <c r="B855" s="109"/>
      <c r="C855" s="109"/>
      <c r="D855" s="109"/>
      <c r="E855" s="109"/>
      <c r="F855" s="109"/>
      <c r="G855" s="109"/>
      <c r="H855" s="114"/>
    </row>
    <row r="856" spans="1:8">
      <c r="A856" s="109"/>
      <c r="B856" s="109"/>
      <c r="C856" s="109"/>
      <c r="D856" s="109"/>
      <c r="E856" s="109"/>
      <c r="F856" s="109"/>
      <c r="G856" s="109"/>
      <c r="H856" s="114"/>
    </row>
    <row r="857" spans="1:8">
      <c r="A857" s="109"/>
      <c r="B857" s="109"/>
      <c r="C857" s="109"/>
      <c r="D857" s="109"/>
      <c r="E857" s="109"/>
      <c r="F857" s="109"/>
      <c r="G857" s="109"/>
      <c r="H857" s="114"/>
    </row>
    <row r="858" spans="1:8">
      <c r="A858" s="109"/>
      <c r="B858" s="109"/>
      <c r="C858" s="109"/>
      <c r="D858" s="109"/>
      <c r="E858" s="109"/>
      <c r="F858" s="109"/>
      <c r="G858" s="109"/>
      <c r="H858" s="114"/>
    </row>
    <row r="859" spans="1:8">
      <c r="A859" s="109"/>
      <c r="B859" s="109"/>
      <c r="C859" s="109"/>
      <c r="D859" s="109"/>
      <c r="E859" s="109"/>
      <c r="F859" s="109"/>
      <c r="G859" s="109"/>
      <c r="H859" s="114"/>
    </row>
    <row r="860" spans="1:8">
      <c r="A860" s="109"/>
      <c r="B860" s="109"/>
      <c r="C860" s="109"/>
      <c r="D860" s="109"/>
      <c r="E860" s="109"/>
      <c r="F860" s="109"/>
      <c r="G860" s="109"/>
      <c r="H860" s="114"/>
    </row>
    <row r="861" spans="1:8">
      <c r="A861" s="109"/>
      <c r="B861" s="109"/>
      <c r="C861" s="109"/>
      <c r="D861" s="109"/>
      <c r="E861" s="109"/>
      <c r="F861" s="109"/>
      <c r="G861" s="109"/>
      <c r="H861" s="114"/>
    </row>
    <row r="862" spans="1:8">
      <c r="A862" s="109"/>
      <c r="B862" s="109"/>
      <c r="C862" s="109"/>
      <c r="D862" s="109"/>
      <c r="E862" s="109"/>
      <c r="F862" s="109"/>
      <c r="G862" s="109"/>
      <c r="H862" s="114"/>
    </row>
    <row r="863" spans="1:8">
      <c r="A863" s="109"/>
      <c r="B863" s="109"/>
      <c r="C863" s="109"/>
      <c r="D863" s="109"/>
      <c r="E863" s="109"/>
      <c r="F863" s="109"/>
      <c r="G863" s="109"/>
      <c r="H863" s="114"/>
    </row>
    <row r="864" spans="1:8">
      <c r="A864" s="109"/>
      <c r="B864" s="109"/>
      <c r="C864" s="109"/>
      <c r="D864" s="109"/>
      <c r="E864" s="109"/>
      <c r="F864" s="109"/>
      <c r="G864" s="109"/>
      <c r="H864" s="114"/>
    </row>
    <row r="865" spans="1:8">
      <c r="A865" s="109"/>
      <c r="B865" s="109"/>
      <c r="C865" s="109"/>
      <c r="D865" s="109"/>
      <c r="E865" s="109"/>
      <c r="F865" s="109"/>
      <c r="G865" s="109"/>
      <c r="H865" s="114"/>
    </row>
    <row r="866" spans="1:8">
      <c r="A866" s="109"/>
      <c r="B866" s="109"/>
      <c r="C866" s="109"/>
      <c r="D866" s="109"/>
      <c r="E866" s="109"/>
      <c r="F866" s="109"/>
      <c r="G866" s="109"/>
      <c r="H866" s="114"/>
    </row>
    <row r="867" spans="1:8">
      <c r="A867" s="109"/>
      <c r="B867" s="109"/>
      <c r="C867" s="109"/>
      <c r="D867" s="109"/>
      <c r="E867" s="109"/>
      <c r="F867" s="109"/>
      <c r="G867" s="109"/>
      <c r="H867" s="114"/>
    </row>
    <row r="868" spans="1:8">
      <c r="A868" s="109"/>
      <c r="B868" s="109"/>
      <c r="C868" s="109"/>
      <c r="D868" s="109"/>
      <c r="E868" s="109"/>
      <c r="F868" s="109"/>
      <c r="G868" s="109"/>
      <c r="H868" s="114"/>
    </row>
    <row r="869" spans="1:8">
      <c r="A869" s="109"/>
      <c r="B869" s="109"/>
      <c r="C869" s="109"/>
      <c r="D869" s="109"/>
      <c r="E869" s="109"/>
      <c r="F869" s="109"/>
      <c r="G869" s="109"/>
      <c r="H869" s="114"/>
    </row>
    <row r="870" spans="1:8">
      <c r="A870" s="109"/>
      <c r="B870" s="109"/>
      <c r="C870" s="109"/>
      <c r="D870" s="109"/>
      <c r="E870" s="109"/>
      <c r="F870" s="109"/>
      <c r="G870" s="109"/>
      <c r="H870" s="114"/>
    </row>
    <row r="871" spans="1:8">
      <c r="A871" s="109"/>
      <c r="B871" s="109"/>
      <c r="C871" s="109"/>
      <c r="D871" s="109"/>
      <c r="E871" s="109"/>
      <c r="F871" s="109"/>
      <c r="G871" s="109"/>
      <c r="H871" s="114"/>
    </row>
    <row r="872" spans="1:8">
      <c r="A872" s="109"/>
      <c r="B872" s="109"/>
      <c r="C872" s="109"/>
      <c r="D872" s="109"/>
      <c r="E872" s="109"/>
      <c r="F872" s="109"/>
      <c r="G872" s="109"/>
      <c r="H872" s="114"/>
    </row>
    <row r="873" spans="1:8">
      <c r="A873" s="109"/>
      <c r="B873" s="109"/>
      <c r="C873" s="109"/>
      <c r="D873" s="109"/>
      <c r="E873" s="109"/>
      <c r="F873" s="109"/>
      <c r="G873" s="109"/>
      <c r="H873" s="114"/>
    </row>
    <row r="874" spans="1:8">
      <c r="A874" s="109"/>
      <c r="B874" s="109"/>
      <c r="C874" s="109"/>
      <c r="D874" s="109"/>
      <c r="E874" s="109"/>
      <c r="F874" s="109"/>
      <c r="G874" s="109"/>
      <c r="H874" s="114"/>
    </row>
    <row r="875" spans="1:8">
      <c r="A875" s="109"/>
      <c r="B875" s="109"/>
      <c r="C875" s="109"/>
      <c r="D875" s="109"/>
      <c r="E875" s="109"/>
      <c r="F875" s="109"/>
      <c r="G875" s="109"/>
      <c r="H875" s="114"/>
    </row>
    <row r="876" spans="1:8">
      <c r="A876" s="109"/>
      <c r="B876" s="109"/>
      <c r="C876" s="109"/>
      <c r="D876" s="109"/>
      <c r="E876" s="109"/>
      <c r="F876" s="109"/>
      <c r="G876" s="109"/>
      <c r="H876" s="114"/>
    </row>
    <row r="877" spans="1:8">
      <c r="A877" s="109"/>
      <c r="B877" s="109"/>
      <c r="C877" s="109"/>
      <c r="D877" s="109"/>
      <c r="E877" s="109"/>
      <c r="F877" s="109"/>
      <c r="G877" s="109"/>
      <c r="H877" s="114"/>
    </row>
    <row r="878" spans="1:8">
      <c r="A878" s="109"/>
      <c r="B878" s="109"/>
      <c r="C878" s="109"/>
      <c r="D878" s="109"/>
      <c r="E878" s="109"/>
      <c r="F878" s="109"/>
      <c r="G878" s="109"/>
      <c r="H878" s="114"/>
    </row>
    <row r="879" spans="1:8">
      <c r="A879" s="109"/>
      <c r="B879" s="109"/>
      <c r="C879" s="109"/>
      <c r="D879" s="109"/>
      <c r="E879" s="109"/>
      <c r="F879" s="109"/>
      <c r="G879" s="109"/>
      <c r="H879" s="114"/>
    </row>
    <row r="880" spans="1:8">
      <c r="A880" s="109"/>
      <c r="B880" s="109"/>
      <c r="C880" s="109"/>
      <c r="D880" s="109"/>
      <c r="E880" s="109"/>
      <c r="F880" s="109"/>
      <c r="G880" s="109"/>
      <c r="H880" s="114"/>
    </row>
    <row r="881" spans="1:8">
      <c r="A881" s="109"/>
      <c r="B881" s="109"/>
      <c r="C881" s="109"/>
      <c r="D881" s="109"/>
      <c r="E881" s="109"/>
      <c r="F881" s="109"/>
      <c r="G881" s="109"/>
      <c r="H881" s="114"/>
    </row>
    <row r="882" spans="1:8">
      <c r="A882" s="109"/>
      <c r="B882" s="109"/>
      <c r="C882" s="109"/>
      <c r="D882" s="109"/>
      <c r="E882" s="109"/>
      <c r="F882" s="109"/>
      <c r="G882" s="109"/>
      <c r="H882" s="114"/>
    </row>
    <row r="883" spans="1:8">
      <c r="A883" s="109"/>
      <c r="B883" s="109"/>
      <c r="C883" s="109"/>
      <c r="D883" s="109"/>
      <c r="E883" s="109"/>
      <c r="F883" s="109"/>
      <c r="G883" s="109"/>
      <c r="H883" s="114"/>
    </row>
    <row r="884" spans="1:8">
      <c r="A884" s="109"/>
      <c r="B884" s="109"/>
      <c r="C884" s="109"/>
      <c r="D884" s="109"/>
      <c r="E884" s="109"/>
      <c r="F884" s="109"/>
      <c r="G884" s="109"/>
      <c r="H884" s="114"/>
    </row>
    <row r="885" spans="1:8">
      <c r="A885" s="109"/>
      <c r="B885" s="109"/>
      <c r="C885" s="109"/>
      <c r="D885" s="109"/>
      <c r="E885" s="109"/>
      <c r="F885" s="109"/>
      <c r="G885" s="109"/>
      <c r="H885" s="114"/>
    </row>
    <row r="886" spans="1:8">
      <c r="A886" s="109"/>
      <c r="B886" s="109"/>
      <c r="C886" s="109"/>
      <c r="D886" s="109"/>
      <c r="E886" s="109"/>
      <c r="F886" s="109"/>
      <c r="G886" s="109"/>
      <c r="H886" s="114"/>
    </row>
    <row r="887" spans="1:8">
      <c r="A887" s="109"/>
      <c r="B887" s="109"/>
      <c r="C887" s="109"/>
      <c r="D887" s="109"/>
      <c r="E887" s="109"/>
      <c r="F887" s="109"/>
      <c r="G887" s="109"/>
      <c r="H887" s="114"/>
    </row>
    <row r="888" spans="1:8">
      <c r="A888" s="109"/>
      <c r="B888" s="109"/>
      <c r="C888" s="109"/>
      <c r="D888" s="109"/>
      <c r="E888" s="109"/>
      <c r="F888" s="109"/>
      <c r="G888" s="109"/>
      <c r="H888" s="114"/>
    </row>
    <row r="889" spans="1:8">
      <c r="A889" s="109"/>
      <c r="B889" s="109"/>
      <c r="C889" s="109"/>
      <c r="D889" s="109"/>
      <c r="E889" s="109"/>
      <c r="F889" s="109"/>
      <c r="G889" s="109"/>
      <c r="H889" s="114"/>
    </row>
    <row r="890" spans="1:8">
      <c r="A890" s="109"/>
      <c r="B890" s="109"/>
      <c r="C890" s="109"/>
      <c r="D890" s="109"/>
      <c r="E890" s="109"/>
      <c r="F890" s="109"/>
      <c r="G890" s="109"/>
      <c r="H890" s="114"/>
    </row>
    <row r="891" spans="1:8">
      <c r="A891" s="109"/>
      <c r="B891" s="109"/>
      <c r="C891" s="109"/>
      <c r="D891" s="109"/>
      <c r="E891" s="109"/>
      <c r="F891" s="109"/>
      <c r="G891" s="109"/>
      <c r="H891" s="114"/>
    </row>
    <row r="892" spans="1:8">
      <c r="A892" s="109"/>
      <c r="B892" s="109"/>
      <c r="C892" s="109"/>
      <c r="D892" s="109"/>
      <c r="E892" s="109"/>
      <c r="F892" s="109"/>
      <c r="G892" s="109"/>
      <c r="H892" s="114"/>
    </row>
    <row r="893" spans="1:8">
      <c r="A893" s="109"/>
      <c r="B893" s="109"/>
      <c r="C893" s="109"/>
      <c r="D893" s="109"/>
      <c r="E893" s="109"/>
      <c r="F893" s="109"/>
      <c r="G893" s="109"/>
      <c r="H893" s="114"/>
    </row>
    <row r="894" spans="1:8">
      <c r="A894" s="109"/>
      <c r="B894" s="109"/>
      <c r="C894" s="109"/>
      <c r="D894" s="109"/>
      <c r="E894" s="109"/>
      <c r="F894" s="109"/>
      <c r="G894" s="109"/>
      <c r="H894" s="114"/>
    </row>
    <row r="895" spans="1:8">
      <c r="A895" s="109"/>
      <c r="B895" s="109"/>
      <c r="C895" s="109"/>
      <c r="D895" s="109"/>
      <c r="E895" s="109"/>
      <c r="F895" s="109"/>
      <c r="G895" s="109"/>
      <c r="H895" s="114"/>
    </row>
    <row r="896" spans="1:8">
      <c r="A896" s="109"/>
      <c r="B896" s="109"/>
      <c r="C896" s="109"/>
      <c r="D896" s="109"/>
      <c r="E896" s="109"/>
      <c r="F896" s="109"/>
      <c r="G896" s="109"/>
      <c r="H896" s="114"/>
    </row>
    <row r="897" spans="1:8">
      <c r="A897" s="109"/>
      <c r="B897" s="109"/>
      <c r="C897" s="109"/>
      <c r="D897" s="109"/>
      <c r="E897" s="109"/>
      <c r="F897" s="109"/>
      <c r="G897" s="109"/>
      <c r="H897" s="114"/>
    </row>
    <row r="898" spans="1:8">
      <c r="A898" s="109"/>
      <c r="B898" s="109"/>
      <c r="C898" s="109"/>
      <c r="D898" s="109"/>
      <c r="E898" s="109"/>
      <c r="F898" s="109"/>
      <c r="G898" s="109"/>
      <c r="H898" s="114"/>
    </row>
    <row r="899" spans="1:8">
      <c r="A899" s="109"/>
      <c r="B899" s="109"/>
      <c r="C899" s="109"/>
      <c r="D899" s="109"/>
      <c r="E899" s="109"/>
      <c r="F899" s="109"/>
      <c r="G899" s="109"/>
      <c r="H899" s="114"/>
    </row>
    <row r="900" spans="1:8">
      <c r="A900" s="109"/>
      <c r="B900" s="109"/>
      <c r="C900" s="109"/>
      <c r="D900" s="109"/>
      <c r="E900" s="109"/>
      <c r="F900" s="109"/>
      <c r="G900" s="109"/>
      <c r="H900" s="114"/>
    </row>
    <row r="901" spans="1:8">
      <c r="A901" s="109"/>
      <c r="B901" s="109"/>
      <c r="C901" s="109"/>
      <c r="D901" s="109"/>
      <c r="E901" s="109"/>
      <c r="F901" s="109"/>
      <c r="G901" s="109"/>
      <c r="H901" s="114"/>
    </row>
    <row r="902" spans="1:8">
      <c r="A902" s="109"/>
      <c r="B902" s="109"/>
      <c r="C902" s="109"/>
      <c r="D902" s="109"/>
      <c r="E902" s="109"/>
      <c r="F902" s="109"/>
      <c r="G902" s="109"/>
      <c r="H902" s="114"/>
    </row>
    <row r="903" spans="1:8">
      <c r="A903" s="109"/>
      <c r="B903" s="109"/>
      <c r="C903" s="109"/>
      <c r="D903" s="109"/>
      <c r="E903" s="109"/>
      <c r="F903" s="109"/>
      <c r="G903" s="109"/>
      <c r="H903" s="114"/>
    </row>
    <row r="904" spans="1:8">
      <c r="A904" s="109"/>
      <c r="B904" s="109"/>
      <c r="C904" s="109"/>
      <c r="D904" s="109"/>
      <c r="E904" s="109"/>
      <c r="F904" s="109"/>
      <c r="G904" s="109"/>
      <c r="H904" s="114"/>
    </row>
    <row r="905" spans="1:8">
      <c r="A905" s="109"/>
      <c r="B905" s="109"/>
      <c r="C905" s="109"/>
      <c r="D905" s="109"/>
      <c r="E905" s="109"/>
      <c r="F905" s="109"/>
      <c r="G905" s="109"/>
      <c r="H905" s="114"/>
    </row>
    <row r="906" spans="1:8">
      <c r="A906" s="109"/>
      <c r="B906" s="109"/>
      <c r="C906" s="109"/>
      <c r="D906" s="109"/>
      <c r="E906" s="109"/>
      <c r="F906" s="109"/>
      <c r="G906" s="109"/>
      <c r="H906" s="114"/>
    </row>
    <row r="907" spans="1:8">
      <c r="A907" s="109"/>
      <c r="B907" s="109"/>
      <c r="C907" s="109"/>
      <c r="D907" s="109"/>
      <c r="E907" s="109"/>
      <c r="F907" s="109"/>
      <c r="G907" s="109"/>
      <c r="H907" s="114"/>
    </row>
    <row r="908" spans="1:8">
      <c r="A908" s="109"/>
      <c r="B908" s="109"/>
      <c r="C908" s="109"/>
      <c r="D908" s="109"/>
      <c r="E908" s="109"/>
      <c r="F908" s="109"/>
      <c r="G908" s="109"/>
      <c r="H908" s="114"/>
    </row>
    <row r="909" spans="1:8">
      <c r="A909" s="109"/>
      <c r="B909" s="109"/>
      <c r="C909" s="109"/>
      <c r="D909" s="109"/>
      <c r="E909" s="109"/>
      <c r="F909" s="109"/>
      <c r="G909" s="109"/>
      <c r="H909" s="114"/>
    </row>
    <row r="910" spans="1:8">
      <c r="A910" s="109"/>
      <c r="B910" s="109"/>
      <c r="C910" s="109"/>
      <c r="D910" s="109"/>
      <c r="E910" s="109"/>
      <c r="F910" s="109"/>
      <c r="G910" s="109"/>
      <c r="H910" s="114"/>
    </row>
    <row r="911" spans="1:8">
      <c r="A911" s="109"/>
      <c r="B911" s="109"/>
      <c r="C911" s="109"/>
      <c r="D911" s="109"/>
      <c r="E911" s="109"/>
      <c r="F911" s="109"/>
      <c r="G911" s="109"/>
      <c r="H911" s="114"/>
    </row>
    <row r="912" spans="1:8">
      <c r="A912" s="109"/>
      <c r="B912" s="109"/>
      <c r="C912" s="109"/>
      <c r="D912" s="109"/>
      <c r="E912" s="109"/>
      <c r="F912" s="109"/>
      <c r="G912" s="109"/>
      <c r="H912" s="114"/>
    </row>
    <row r="913" spans="1:8">
      <c r="A913" s="109"/>
      <c r="B913" s="109"/>
      <c r="C913" s="109"/>
      <c r="D913" s="109"/>
      <c r="E913" s="109"/>
      <c r="F913" s="109"/>
      <c r="G913" s="109"/>
      <c r="H913" s="114"/>
    </row>
    <row r="914" spans="1:8">
      <c r="A914" s="109"/>
      <c r="B914" s="109"/>
      <c r="C914" s="109"/>
      <c r="D914" s="109"/>
      <c r="E914" s="109"/>
      <c r="F914" s="109"/>
      <c r="G914" s="109"/>
      <c r="H914" s="114"/>
    </row>
    <row r="915" spans="1:8">
      <c r="A915" s="109"/>
      <c r="B915" s="109"/>
      <c r="C915" s="109"/>
      <c r="D915" s="109"/>
      <c r="E915" s="109"/>
      <c r="F915" s="109"/>
      <c r="G915" s="109"/>
      <c r="H915" s="114"/>
    </row>
    <row r="916" spans="1:8">
      <c r="A916" s="109"/>
      <c r="B916" s="109"/>
      <c r="C916" s="109"/>
      <c r="D916" s="109"/>
      <c r="E916" s="109"/>
      <c r="F916" s="109"/>
      <c r="G916" s="109"/>
      <c r="H916" s="114"/>
    </row>
    <row r="917" spans="1:8">
      <c r="A917" s="109"/>
      <c r="B917" s="109"/>
      <c r="C917" s="109"/>
      <c r="D917" s="109"/>
      <c r="E917" s="109"/>
      <c r="F917" s="109"/>
      <c r="G917" s="109"/>
      <c r="H917" s="114"/>
    </row>
    <row r="918" spans="1:8">
      <c r="A918" s="109"/>
      <c r="B918" s="109"/>
      <c r="C918" s="109"/>
      <c r="D918" s="109"/>
      <c r="E918" s="109"/>
      <c r="F918" s="109"/>
      <c r="G918" s="109"/>
      <c r="H918" s="114"/>
    </row>
    <row r="919" spans="1:8">
      <c r="A919" s="109"/>
      <c r="B919" s="109"/>
      <c r="C919" s="109"/>
      <c r="D919" s="109"/>
      <c r="E919" s="109"/>
      <c r="F919" s="109"/>
      <c r="G919" s="109"/>
      <c r="H919" s="114"/>
    </row>
    <row r="920" spans="1:8">
      <c r="A920" s="109"/>
      <c r="B920" s="109"/>
      <c r="C920" s="109"/>
      <c r="D920" s="109"/>
      <c r="E920" s="109"/>
      <c r="F920" s="109"/>
      <c r="G920" s="109"/>
      <c r="H920" s="114"/>
    </row>
    <row r="921" spans="1:8">
      <c r="A921" s="109"/>
      <c r="B921" s="109"/>
      <c r="C921" s="109"/>
      <c r="D921" s="109"/>
      <c r="E921" s="109"/>
      <c r="F921" s="109"/>
      <c r="G921" s="109"/>
      <c r="H921" s="114"/>
    </row>
    <row r="922" spans="1:8">
      <c r="A922" s="109"/>
      <c r="B922" s="109"/>
      <c r="C922" s="109"/>
      <c r="D922" s="109"/>
      <c r="E922" s="109"/>
      <c r="F922" s="109"/>
      <c r="G922" s="109"/>
      <c r="H922" s="114"/>
    </row>
    <row r="923" spans="1:8">
      <c r="A923" s="109"/>
      <c r="B923" s="109"/>
      <c r="C923" s="109"/>
      <c r="D923" s="109"/>
      <c r="E923" s="109"/>
      <c r="F923" s="109"/>
      <c r="G923" s="109"/>
      <c r="H923" s="114"/>
    </row>
    <row r="924" spans="1:8">
      <c r="A924" s="109"/>
      <c r="B924" s="109"/>
      <c r="C924" s="109"/>
      <c r="D924" s="109"/>
      <c r="E924" s="109"/>
      <c r="F924" s="109"/>
      <c r="G924" s="109"/>
      <c r="H924" s="114"/>
    </row>
    <row r="925" spans="1:8">
      <c r="A925" s="109"/>
      <c r="B925" s="109"/>
      <c r="C925" s="109"/>
      <c r="D925" s="109"/>
      <c r="E925" s="109"/>
      <c r="F925" s="109"/>
      <c r="G925" s="109"/>
      <c r="H925" s="114"/>
    </row>
    <row r="926" spans="1:8">
      <c r="A926" s="109"/>
      <c r="B926" s="109"/>
      <c r="C926" s="109"/>
      <c r="D926" s="109"/>
      <c r="E926" s="109"/>
      <c r="F926" s="109"/>
      <c r="G926" s="109"/>
      <c r="H926" s="114"/>
    </row>
    <row r="927" spans="1:8">
      <c r="A927" s="109"/>
      <c r="B927" s="109"/>
      <c r="C927" s="109"/>
      <c r="D927" s="109"/>
      <c r="E927" s="109"/>
      <c r="F927" s="109"/>
      <c r="G927" s="109"/>
      <c r="H927" s="114"/>
    </row>
    <row r="928" spans="1:8">
      <c r="A928" s="109"/>
      <c r="B928" s="109"/>
      <c r="C928" s="109"/>
      <c r="D928" s="109"/>
      <c r="E928" s="109"/>
      <c r="F928" s="109"/>
      <c r="G928" s="109"/>
      <c r="H928" s="114"/>
    </row>
    <row r="929" spans="1:8">
      <c r="A929" s="109"/>
      <c r="B929" s="109"/>
      <c r="C929" s="109"/>
      <c r="D929" s="109"/>
      <c r="E929" s="109"/>
      <c r="F929" s="109"/>
      <c r="G929" s="109"/>
      <c r="H929" s="114"/>
    </row>
    <row r="930" spans="1:8">
      <c r="A930" s="109"/>
      <c r="B930" s="109"/>
      <c r="C930" s="109"/>
      <c r="D930" s="109"/>
      <c r="E930" s="109"/>
      <c r="F930" s="109"/>
      <c r="G930" s="109"/>
      <c r="H930" s="114"/>
    </row>
    <row r="931" spans="1:8">
      <c r="A931" s="109"/>
      <c r="B931" s="109"/>
      <c r="C931" s="109"/>
      <c r="D931" s="109"/>
      <c r="E931" s="109"/>
      <c r="F931" s="109"/>
      <c r="G931" s="109"/>
      <c r="H931" s="114"/>
    </row>
    <row r="932" spans="1:8">
      <c r="A932" s="109"/>
      <c r="B932" s="109"/>
      <c r="C932" s="109"/>
      <c r="D932" s="109"/>
      <c r="E932" s="109"/>
      <c r="F932" s="109"/>
      <c r="G932" s="109"/>
      <c r="H932" s="114"/>
    </row>
    <row r="933" spans="1:8">
      <c r="A933" s="109"/>
      <c r="B933" s="109"/>
      <c r="C933" s="109"/>
      <c r="D933" s="109"/>
      <c r="E933" s="109"/>
      <c r="F933" s="109"/>
      <c r="G933" s="109"/>
      <c r="H933" s="114"/>
    </row>
    <row r="934" spans="1:8">
      <c r="A934" s="109"/>
      <c r="B934" s="109"/>
      <c r="C934" s="109"/>
      <c r="D934" s="109"/>
      <c r="E934" s="109"/>
      <c r="F934" s="109"/>
      <c r="G934" s="109"/>
      <c r="H934" s="114"/>
    </row>
    <row r="935" spans="1:8">
      <c r="A935" s="109"/>
      <c r="B935" s="109"/>
      <c r="C935" s="109"/>
      <c r="D935" s="109"/>
      <c r="E935" s="109"/>
      <c r="F935" s="109"/>
      <c r="G935" s="109"/>
      <c r="H935" s="114"/>
    </row>
    <row r="936" spans="1:8">
      <c r="A936" s="109"/>
      <c r="B936" s="109"/>
      <c r="C936" s="109"/>
      <c r="D936" s="109"/>
      <c r="E936" s="109"/>
      <c r="F936" s="109"/>
      <c r="G936" s="109"/>
      <c r="H936" s="114"/>
    </row>
    <row r="937" spans="1:8">
      <c r="A937" s="109"/>
      <c r="B937" s="109"/>
      <c r="C937" s="109"/>
      <c r="D937" s="109"/>
      <c r="E937" s="109"/>
      <c r="F937" s="109"/>
      <c r="G937" s="109"/>
      <c r="H937" s="114"/>
    </row>
    <row r="938" spans="1:8">
      <c r="A938" s="109"/>
      <c r="B938" s="109"/>
      <c r="C938" s="109"/>
      <c r="D938" s="109"/>
      <c r="E938" s="109"/>
      <c r="F938" s="109"/>
      <c r="G938" s="109"/>
      <c r="H938" s="114"/>
    </row>
    <row r="939" spans="1:8">
      <c r="A939" s="109"/>
      <c r="B939" s="109"/>
      <c r="C939" s="109"/>
      <c r="D939" s="109"/>
      <c r="E939" s="109"/>
      <c r="F939" s="109"/>
      <c r="G939" s="109"/>
      <c r="H939" s="114"/>
    </row>
    <row r="940" spans="1:8">
      <c r="A940" s="109"/>
      <c r="B940" s="109"/>
      <c r="C940" s="109"/>
      <c r="D940" s="109"/>
      <c r="E940" s="109"/>
      <c r="F940" s="109"/>
      <c r="G940" s="109"/>
      <c r="H940" s="114"/>
    </row>
    <row r="941" spans="1:8">
      <c r="A941" s="109"/>
      <c r="B941" s="109"/>
      <c r="C941" s="109"/>
      <c r="D941" s="109"/>
      <c r="E941" s="109"/>
      <c r="F941" s="109"/>
      <c r="G941" s="109"/>
      <c r="H941" s="114"/>
    </row>
    <row r="942" spans="1:8">
      <c r="A942" s="109"/>
      <c r="B942" s="109"/>
      <c r="C942" s="109"/>
      <c r="D942" s="109"/>
      <c r="E942" s="109"/>
      <c r="F942" s="109"/>
      <c r="G942" s="109"/>
      <c r="H942" s="114"/>
    </row>
    <row r="943" spans="1:8">
      <c r="A943" s="109"/>
      <c r="B943" s="109"/>
      <c r="C943" s="109"/>
      <c r="D943" s="109"/>
      <c r="E943" s="109"/>
      <c r="F943" s="109"/>
      <c r="G943" s="109"/>
      <c r="H943" s="114"/>
    </row>
    <row r="944" spans="1:8">
      <c r="A944" s="109"/>
      <c r="B944" s="109"/>
      <c r="C944" s="109"/>
      <c r="D944" s="109"/>
      <c r="E944" s="109"/>
      <c r="F944" s="109"/>
      <c r="G944" s="109"/>
      <c r="H944" s="114"/>
    </row>
    <row r="945" spans="1:8">
      <c r="A945" s="109"/>
      <c r="B945" s="109"/>
      <c r="C945" s="109"/>
      <c r="D945" s="109"/>
      <c r="E945" s="109"/>
      <c r="F945" s="109"/>
      <c r="G945" s="109"/>
      <c r="H945" s="114"/>
    </row>
    <row r="946" spans="1:8">
      <c r="A946" s="109"/>
      <c r="B946" s="109"/>
      <c r="C946" s="109"/>
      <c r="D946" s="109"/>
      <c r="E946" s="109"/>
      <c r="F946" s="109"/>
      <c r="G946" s="109"/>
      <c r="H946" s="114"/>
    </row>
    <row r="947" spans="1:8">
      <c r="A947" s="109"/>
      <c r="B947" s="109"/>
      <c r="C947" s="109"/>
      <c r="D947" s="109"/>
      <c r="E947" s="109"/>
      <c r="F947" s="109"/>
      <c r="G947" s="109"/>
      <c r="H947" s="114"/>
    </row>
    <row r="948" spans="1:8">
      <c r="A948" s="109"/>
      <c r="B948" s="109"/>
      <c r="C948" s="109"/>
      <c r="D948" s="109"/>
      <c r="E948" s="109"/>
      <c r="F948" s="109"/>
      <c r="G948" s="109"/>
      <c r="H948" s="114"/>
    </row>
    <row r="949" spans="1:8">
      <c r="A949" s="109"/>
      <c r="B949" s="109"/>
      <c r="C949" s="109"/>
      <c r="D949" s="109"/>
      <c r="E949" s="109"/>
      <c r="F949" s="109"/>
      <c r="G949" s="109"/>
      <c r="H949" s="114"/>
    </row>
    <row r="950" spans="1:8">
      <c r="A950" s="109"/>
      <c r="B950" s="109"/>
      <c r="C950" s="109"/>
      <c r="D950" s="109"/>
      <c r="E950" s="109"/>
      <c r="F950" s="109"/>
      <c r="G950" s="109"/>
      <c r="H950" s="114"/>
    </row>
    <row r="951" spans="1:8">
      <c r="A951" s="109"/>
      <c r="B951" s="109"/>
      <c r="C951" s="109"/>
      <c r="D951" s="109"/>
      <c r="E951" s="109"/>
      <c r="F951" s="109"/>
      <c r="G951" s="109"/>
      <c r="H951" s="114"/>
    </row>
    <row r="952" spans="1:8">
      <c r="A952" s="109"/>
      <c r="B952" s="109"/>
      <c r="C952" s="109"/>
      <c r="D952" s="109"/>
      <c r="E952" s="109"/>
      <c r="F952" s="109"/>
      <c r="G952" s="109"/>
      <c r="H952" s="114"/>
    </row>
    <row r="953" spans="1:8">
      <c r="A953" s="109"/>
      <c r="B953" s="109"/>
      <c r="C953" s="109"/>
      <c r="D953" s="109"/>
      <c r="E953" s="109"/>
      <c r="F953" s="109"/>
      <c r="G953" s="109"/>
      <c r="H953" s="114"/>
    </row>
    <row r="954" spans="1:8">
      <c r="A954" s="109"/>
      <c r="B954" s="109"/>
      <c r="C954" s="109"/>
      <c r="D954" s="109"/>
      <c r="E954" s="109"/>
      <c r="F954" s="109"/>
      <c r="G954" s="109"/>
      <c r="H954" s="114"/>
    </row>
    <row r="955" spans="1:8">
      <c r="A955" s="109"/>
      <c r="B955" s="109"/>
      <c r="C955" s="109"/>
      <c r="D955" s="109"/>
      <c r="E955" s="109"/>
      <c r="F955" s="109"/>
      <c r="G955" s="109"/>
      <c r="H955" s="114"/>
    </row>
    <row r="956" spans="1:8">
      <c r="A956" s="109"/>
      <c r="B956" s="109"/>
      <c r="C956" s="109"/>
      <c r="D956" s="109"/>
      <c r="E956" s="109"/>
      <c r="F956" s="109"/>
      <c r="G956" s="109"/>
      <c r="H956" s="114"/>
    </row>
    <row r="957" spans="1:8">
      <c r="A957" s="109"/>
      <c r="B957" s="109"/>
      <c r="C957" s="109"/>
      <c r="D957" s="109"/>
      <c r="E957" s="109"/>
      <c r="F957" s="109"/>
      <c r="G957" s="109"/>
      <c r="H957" s="114"/>
    </row>
    <row r="958" spans="1:8">
      <c r="A958" s="109"/>
      <c r="B958" s="109"/>
      <c r="C958" s="109"/>
      <c r="D958" s="109"/>
      <c r="E958" s="109"/>
      <c r="F958" s="109"/>
      <c r="G958" s="109"/>
      <c r="H958" s="114"/>
    </row>
    <row r="959" spans="1:8">
      <c r="A959" s="109"/>
      <c r="B959" s="109"/>
      <c r="C959" s="109"/>
      <c r="D959" s="109"/>
      <c r="E959" s="109"/>
      <c r="F959" s="109"/>
      <c r="G959" s="109"/>
      <c r="H959" s="114"/>
    </row>
    <row r="960" spans="1:8">
      <c r="A960" s="109"/>
      <c r="B960" s="109"/>
      <c r="C960" s="109"/>
      <c r="D960" s="109"/>
      <c r="E960" s="109"/>
      <c r="F960" s="109"/>
      <c r="G960" s="109"/>
      <c r="H960" s="114"/>
    </row>
    <row r="961" spans="1:8">
      <c r="A961" s="109"/>
      <c r="B961" s="109"/>
      <c r="C961" s="109"/>
      <c r="D961" s="109"/>
      <c r="E961" s="109"/>
      <c r="F961" s="109"/>
      <c r="G961" s="109"/>
      <c r="H961" s="114"/>
    </row>
    <row r="962" spans="1:8">
      <c r="A962" s="109"/>
      <c r="B962" s="109"/>
      <c r="C962" s="109"/>
      <c r="D962" s="109"/>
      <c r="E962" s="109"/>
      <c r="F962" s="109"/>
      <c r="G962" s="109"/>
      <c r="H962" s="114"/>
    </row>
    <row r="963" spans="1:8">
      <c r="A963" s="109"/>
      <c r="B963" s="109"/>
      <c r="C963" s="109"/>
      <c r="D963" s="109"/>
      <c r="E963" s="109"/>
      <c r="F963" s="109"/>
      <c r="G963" s="109"/>
      <c r="H963" s="114"/>
    </row>
    <row r="964" spans="1:8">
      <c r="A964" s="109"/>
      <c r="B964" s="109"/>
      <c r="C964" s="109"/>
      <c r="D964" s="109"/>
      <c r="E964" s="109"/>
      <c r="F964" s="109"/>
      <c r="G964" s="109"/>
      <c r="H964" s="114"/>
    </row>
    <row r="965" spans="1:8">
      <c r="A965" s="109"/>
      <c r="B965" s="109"/>
      <c r="C965" s="109"/>
      <c r="D965" s="109"/>
      <c r="E965" s="109"/>
      <c r="F965" s="109"/>
      <c r="G965" s="109"/>
      <c r="H965" s="114"/>
    </row>
    <row r="966" spans="1:8">
      <c r="A966" s="109"/>
      <c r="B966" s="109"/>
      <c r="C966" s="109"/>
      <c r="D966" s="109"/>
      <c r="E966" s="109"/>
      <c r="F966" s="109"/>
      <c r="G966" s="109"/>
      <c r="H966" s="114"/>
    </row>
    <row r="967" spans="1:8">
      <c r="A967" s="109"/>
      <c r="B967" s="109"/>
      <c r="C967" s="109"/>
      <c r="D967" s="109"/>
      <c r="E967" s="109"/>
      <c r="F967" s="109"/>
      <c r="G967" s="109"/>
      <c r="H967" s="114"/>
    </row>
    <row r="968" spans="1:8">
      <c r="A968" s="109"/>
      <c r="B968" s="109"/>
      <c r="C968" s="109"/>
      <c r="D968" s="109"/>
      <c r="E968" s="109"/>
      <c r="F968" s="109"/>
      <c r="G968" s="109"/>
      <c r="H968" s="114"/>
    </row>
    <row r="969" spans="1:8">
      <c r="A969" s="109"/>
      <c r="B969" s="109"/>
      <c r="C969" s="109"/>
      <c r="D969" s="109"/>
      <c r="E969" s="109"/>
      <c r="F969" s="109"/>
      <c r="G969" s="109"/>
      <c r="H969" s="114"/>
    </row>
    <row r="970" spans="1:8">
      <c r="A970" s="109"/>
      <c r="B970" s="109"/>
      <c r="C970" s="109"/>
      <c r="D970" s="109"/>
      <c r="E970" s="109"/>
      <c r="F970" s="109"/>
      <c r="G970" s="109"/>
      <c r="H970" s="114"/>
    </row>
    <row r="971" spans="1:8">
      <c r="A971" s="109"/>
      <c r="B971" s="109"/>
      <c r="C971" s="109"/>
      <c r="D971" s="109"/>
      <c r="E971" s="109"/>
      <c r="F971" s="109"/>
      <c r="G971" s="109"/>
      <c r="H971" s="114"/>
    </row>
    <row r="972" spans="1:8">
      <c r="A972" s="109"/>
      <c r="B972" s="109"/>
      <c r="C972" s="109"/>
      <c r="D972" s="109"/>
      <c r="E972" s="109"/>
      <c r="F972" s="109"/>
      <c r="G972" s="109"/>
      <c r="H972" s="114"/>
    </row>
    <row r="973" spans="1:8">
      <c r="A973" s="109"/>
      <c r="B973" s="109"/>
      <c r="C973" s="109"/>
      <c r="D973" s="109"/>
      <c r="E973" s="109"/>
      <c r="F973" s="109"/>
      <c r="G973" s="109"/>
      <c r="H973" s="114"/>
    </row>
    <row r="974" spans="1:8">
      <c r="A974" s="109"/>
      <c r="B974" s="109"/>
      <c r="C974" s="109"/>
      <c r="D974" s="109"/>
      <c r="E974" s="109"/>
      <c r="F974" s="109"/>
      <c r="G974" s="109"/>
      <c r="H974" s="114"/>
    </row>
    <row r="975" spans="1:8">
      <c r="A975" s="109"/>
      <c r="B975" s="109"/>
      <c r="C975" s="109"/>
      <c r="D975" s="109"/>
      <c r="E975" s="109"/>
      <c r="F975" s="109"/>
      <c r="G975" s="109"/>
      <c r="H975" s="114"/>
    </row>
    <row r="976" spans="1:8">
      <c r="A976" s="109"/>
      <c r="B976" s="109"/>
      <c r="C976" s="109"/>
      <c r="D976" s="109"/>
      <c r="E976" s="109"/>
      <c r="F976" s="109"/>
      <c r="G976" s="109"/>
      <c r="H976" s="114"/>
    </row>
    <row r="977" spans="1:8">
      <c r="A977" s="109"/>
      <c r="B977" s="109"/>
      <c r="C977" s="109"/>
      <c r="D977" s="109"/>
      <c r="E977" s="109"/>
      <c r="F977" s="109"/>
      <c r="G977" s="109"/>
      <c r="H977" s="114"/>
    </row>
    <row r="978" spans="1:8">
      <c r="A978" s="109"/>
      <c r="B978" s="109"/>
      <c r="C978" s="109"/>
      <c r="D978" s="109"/>
      <c r="E978" s="109"/>
      <c r="F978" s="109"/>
      <c r="G978" s="109"/>
      <c r="H978" s="114"/>
    </row>
    <row r="979" spans="1:8">
      <c r="A979" s="109"/>
      <c r="B979" s="109"/>
      <c r="C979" s="109"/>
      <c r="D979" s="109"/>
      <c r="E979" s="109"/>
      <c r="F979" s="109"/>
      <c r="G979" s="109"/>
      <c r="H979" s="114"/>
    </row>
    <row r="980" spans="1:8">
      <c r="A980" s="109"/>
      <c r="B980" s="109"/>
      <c r="C980" s="109"/>
      <c r="D980" s="109"/>
      <c r="E980" s="109"/>
      <c r="F980" s="109"/>
      <c r="G980" s="109"/>
      <c r="H980" s="114"/>
    </row>
    <row r="981" spans="1:8">
      <c r="A981" s="109"/>
      <c r="B981" s="109"/>
      <c r="C981" s="109"/>
      <c r="D981" s="109"/>
      <c r="E981" s="109"/>
      <c r="F981" s="109"/>
      <c r="G981" s="109"/>
      <c r="H981" s="114"/>
    </row>
    <row r="982" spans="1:8">
      <c r="A982" s="109"/>
      <c r="B982" s="109"/>
      <c r="C982" s="109"/>
      <c r="D982" s="109"/>
      <c r="E982" s="109"/>
      <c r="F982" s="109"/>
      <c r="G982" s="109"/>
      <c r="H982" s="114"/>
    </row>
    <row r="983" spans="1:8">
      <c r="A983" s="109"/>
      <c r="B983" s="109"/>
      <c r="C983" s="109"/>
      <c r="D983" s="109"/>
      <c r="E983" s="109"/>
      <c r="F983" s="109"/>
      <c r="G983" s="109"/>
      <c r="H983" s="114"/>
    </row>
    <row r="984" spans="1:8">
      <c r="A984" s="109"/>
      <c r="B984" s="109"/>
      <c r="C984" s="109"/>
      <c r="D984" s="109"/>
      <c r="E984" s="109"/>
      <c r="F984" s="109"/>
      <c r="G984" s="109"/>
      <c r="H984" s="114"/>
    </row>
    <row r="985" spans="1:8">
      <c r="A985" s="109"/>
      <c r="B985" s="109"/>
      <c r="C985" s="109"/>
      <c r="D985" s="109"/>
      <c r="E985" s="109"/>
      <c r="F985" s="109"/>
      <c r="G985" s="109"/>
      <c r="H985" s="114"/>
    </row>
    <row r="986" spans="1:8">
      <c r="A986" s="109"/>
      <c r="B986" s="109"/>
      <c r="C986" s="109"/>
      <c r="D986" s="109"/>
      <c r="E986" s="109"/>
      <c r="F986" s="109"/>
      <c r="G986" s="109"/>
      <c r="H986" s="114"/>
    </row>
    <row r="987" spans="1:8">
      <c r="A987" s="109"/>
      <c r="B987" s="109"/>
      <c r="C987" s="109"/>
      <c r="D987" s="109"/>
      <c r="E987" s="109"/>
      <c r="F987" s="109"/>
      <c r="G987" s="109"/>
      <c r="H987" s="114"/>
    </row>
    <row r="988" spans="1:8">
      <c r="A988" s="109"/>
      <c r="B988" s="109"/>
      <c r="C988" s="109"/>
      <c r="D988" s="109"/>
      <c r="E988" s="109"/>
      <c r="F988" s="109"/>
      <c r="G988" s="109"/>
      <c r="H988" s="114"/>
    </row>
    <row r="989" spans="1:8">
      <c r="A989" s="109"/>
      <c r="B989" s="109"/>
      <c r="C989" s="109"/>
      <c r="D989" s="109"/>
      <c r="E989" s="109"/>
      <c r="F989" s="109"/>
      <c r="G989" s="109"/>
      <c r="H989" s="114"/>
    </row>
    <row r="990" spans="1:8">
      <c r="A990" s="109"/>
      <c r="B990" s="109"/>
      <c r="C990" s="109"/>
      <c r="D990" s="109"/>
      <c r="E990" s="109"/>
      <c r="F990" s="109"/>
      <c r="G990" s="109"/>
      <c r="H990" s="114"/>
    </row>
    <row r="991" spans="1:8">
      <c r="A991" s="109"/>
      <c r="B991" s="109"/>
      <c r="C991" s="109"/>
      <c r="D991" s="109"/>
      <c r="E991" s="109"/>
      <c r="F991" s="109"/>
      <c r="G991" s="109"/>
      <c r="H991" s="114"/>
    </row>
    <row r="992" spans="1:8">
      <c r="A992" s="109"/>
      <c r="B992" s="109"/>
      <c r="C992" s="109"/>
      <c r="D992" s="109"/>
      <c r="E992" s="109"/>
      <c r="F992" s="109"/>
      <c r="G992" s="109"/>
      <c r="H992" s="114"/>
    </row>
    <row r="993" spans="1:8">
      <c r="A993" s="109"/>
      <c r="B993" s="109"/>
      <c r="C993" s="109"/>
      <c r="D993" s="109"/>
      <c r="E993" s="109"/>
      <c r="F993" s="109"/>
      <c r="G993" s="109"/>
      <c r="H993" s="114"/>
    </row>
    <row r="994" spans="1:8">
      <c r="A994" s="109"/>
      <c r="B994" s="109"/>
      <c r="C994" s="109"/>
      <c r="D994" s="109"/>
      <c r="E994" s="109"/>
      <c r="F994" s="109"/>
      <c r="G994" s="109"/>
      <c r="H994" s="114"/>
    </row>
    <row r="995" spans="1:8">
      <c r="A995" s="109"/>
      <c r="B995" s="109"/>
      <c r="C995" s="109"/>
      <c r="D995" s="109"/>
      <c r="E995" s="109"/>
      <c r="F995" s="109"/>
      <c r="G995" s="109"/>
      <c r="H995" s="114"/>
    </row>
    <row r="996" spans="1:8">
      <c r="A996" s="109"/>
      <c r="B996" s="109"/>
      <c r="C996" s="109"/>
      <c r="D996" s="109"/>
      <c r="E996" s="109"/>
      <c r="F996" s="109"/>
      <c r="G996" s="109"/>
      <c r="H996" s="114"/>
    </row>
    <row r="997" spans="1:8">
      <c r="A997" s="109"/>
      <c r="B997" s="109"/>
      <c r="C997" s="109"/>
      <c r="D997" s="109"/>
      <c r="E997" s="109"/>
      <c r="F997" s="109"/>
      <c r="G997" s="109"/>
      <c r="H997" s="114"/>
    </row>
    <row r="998" spans="1:8">
      <c r="A998" s="109"/>
      <c r="B998" s="109"/>
      <c r="C998" s="109"/>
      <c r="D998" s="109"/>
      <c r="E998" s="109"/>
      <c r="F998" s="109"/>
      <c r="G998" s="109"/>
      <c r="H998" s="114"/>
    </row>
    <row r="999" spans="1:8">
      <c r="A999" s="109"/>
      <c r="B999" s="109"/>
      <c r="C999" s="109"/>
      <c r="D999" s="109"/>
      <c r="E999" s="109"/>
      <c r="F999" s="109"/>
      <c r="G999" s="109"/>
      <c r="H999" s="114"/>
    </row>
    <row r="1000" spans="1:8">
      <c r="A1000" s="109"/>
      <c r="B1000" s="109"/>
      <c r="C1000" s="109"/>
      <c r="D1000" s="109"/>
      <c r="E1000" s="109"/>
      <c r="F1000" s="109"/>
      <c r="G1000" s="109"/>
      <c r="H1000" s="114"/>
    </row>
    <row r="1001" spans="1:8">
      <c r="A1001" s="109"/>
      <c r="B1001" s="109"/>
      <c r="C1001" s="109"/>
      <c r="D1001" s="109"/>
      <c r="E1001" s="109"/>
      <c r="F1001" s="109"/>
      <c r="G1001" s="109"/>
      <c r="H1001" s="114"/>
    </row>
  </sheetData>
  <mergeCells count="24">
    <mergeCell ref="H112:H116"/>
    <mergeCell ref="H117:H121"/>
    <mergeCell ref="H72:H76"/>
    <mergeCell ref="H77:H81"/>
    <mergeCell ref="H82:H86"/>
    <mergeCell ref="H87:H91"/>
    <mergeCell ref="H92:H96"/>
    <mergeCell ref="H97:H101"/>
    <mergeCell ref="H102:H106"/>
    <mergeCell ref="H52:H56"/>
    <mergeCell ref="H57:H61"/>
    <mergeCell ref="H62:H66"/>
    <mergeCell ref="H67:H71"/>
    <mergeCell ref="H107:H111"/>
    <mergeCell ref="H27:H31"/>
    <mergeCell ref="H32:H36"/>
    <mergeCell ref="H37:H41"/>
    <mergeCell ref="H42:H46"/>
    <mergeCell ref="H47:H51"/>
    <mergeCell ref="H2:H6"/>
    <mergeCell ref="H7:H11"/>
    <mergeCell ref="H12:H16"/>
    <mergeCell ref="H17:H21"/>
    <mergeCell ref="H22:H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1"/>
  <sheetViews>
    <sheetView workbookViewId="0">
      <pane ySplit="1" topLeftCell="A68" activePane="bottomLeft" state="frozen"/>
      <selection pane="bottomLeft" activeCell="K77" sqref="K77:K81"/>
    </sheetView>
  </sheetViews>
  <sheetFormatPr defaultColWidth="14.44140625" defaultRowHeight="15.75" customHeight="1"/>
  <cols>
    <col min="2" max="2" width="23.109375" customWidth="1"/>
    <col min="6" max="10" width="21.5546875" customWidth="1"/>
    <col min="11" max="11" width="61.88671875" customWidth="1"/>
  </cols>
  <sheetData>
    <row r="1" spans="1:11" ht="13.2">
      <c r="A1" s="115" t="s">
        <v>492</v>
      </c>
      <c r="B1" s="116" t="s">
        <v>493</v>
      </c>
      <c r="C1" s="115" t="s">
        <v>494</v>
      </c>
      <c r="D1" s="115" t="s">
        <v>10</v>
      </c>
      <c r="E1" s="115" t="s">
        <v>495</v>
      </c>
      <c r="F1" s="117" t="s">
        <v>527</v>
      </c>
      <c r="G1" s="117" t="s">
        <v>528</v>
      </c>
      <c r="H1" s="117" t="s">
        <v>529</v>
      </c>
      <c r="I1" s="117" t="s">
        <v>530</v>
      </c>
      <c r="J1" s="117" t="s">
        <v>531</v>
      </c>
      <c r="K1" s="118" t="s">
        <v>506</v>
      </c>
    </row>
    <row r="2" spans="1:11" ht="13.2">
      <c r="A2" s="105">
        <v>19120433</v>
      </c>
      <c r="B2" s="119" t="s">
        <v>23</v>
      </c>
      <c r="C2" s="120">
        <v>1</v>
      </c>
      <c r="D2" s="105" t="s">
        <v>21</v>
      </c>
      <c r="E2" s="105" t="s">
        <v>507</v>
      </c>
      <c r="F2" s="105">
        <f t="shared" ref="F2:F121" si="0">G2</f>
        <v>33</v>
      </c>
      <c r="G2" s="105">
        <f t="shared" ref="G2:G121" si="1">SUM(H2:J2)</f>
        <v>33</v>
      </c>
      <c r="H2" s="105">
        <v>18</v>
      </c>
      <c r="I2" s="105">
        <v>15</v>
      </c>
      <c r="J2" s="105">
        <v>0</v>
      </c>
      <c r="K2" s="189" t="s">
        <v>532</v>
      </c>
    </row>
    <row r="3" spans="1:11" ht="13.2">
      <c r="A3" s="105">
        <v>19120349</v>
      </c>
      <c r="B3" s="119" t="s">
        <v>31</v>
      </c>
      <c r="C3" s="120">
        <v>1</v>
      </c>
      <c r="D3" s="105" t="s">
        <v>21</v>
      </c>
      <c r="E3" s="105" t="s">
        <v>507</v>
      </c>
      <c r="F3" s="105">
        <f t="shared" si="0"/>
        <v>33</v>
      </c>
      <c r="G3" s="105">
        <f t="shared" si="1"/>
        <v>33</v>
      </c>
      <c r="H3" s="105">
        <v>18</v>
      </c>
      <c r="I3" s="105">
        <v>15</v>
      </c>
      <c r="J3" s="105">
        <v>0</v>
      </c>
      <c r="K3" s="185"/>
    </row>
    <row r="4" spans="1:11" ht="13.2">
      <c r="A4" s="105">
        <v>19120461</v>
      </c>
      <c r="B4" s="119" t="s">
        <v>35</v>
      </c>
      <c r="C4" s="120">
        <v>1</v>
      </c>
      <c r="D4" s="105" t="s">
        <v>21</v>
      </c>
      <c r="E4" s="105" t="s">
        <v>507</v>
      </c>
      <c r="F4" s="105">
        <f t="shared" si="0"/>
        <v>33</v>
      </c>
      <c r="G4" s="105">
        <f t="shared" si="1"/>
        <v>33</v>
      </c>
      <c r="H4" s="105">
        <v>18</v>
      </c>
      <c r="I4" s="105">
        <v>15</v>
      </c>
      <c r="J4" s="105">
        <v>0</v>
      </c>
      <c r="K4" s="185"/>
    </row>
    <row r="5" spans="1:11" ht="13.2">
      <c r="A5" s="105">
        <v>19120193</v>
      </c>
      <c r="B5" s="119" t="s">
        <v>38</v>
      </c>
      <c r="C5" s="120">
        <v>1</v>
      </c>
      <c r="D5" s="105" t="s">
        <v>21</v>
      </c>
      <c r="E5" s="105" t="s">
        <v>507</v>
      </c>
      <c r="F5" s="105">
        <f t="shared" si="0"/>
        <v>33</v>
      </c>
      <c r="G5" s="105">
        <f t="shared" si="1"/>
        <v>33</v>
      </c>
      <c r="H5" s="105">
        <v>18</v>
      </c>
      <c r="I5" s="105">
        <v>15</v>
      </c>
      <c r="J5" s="105">
        <v>0</v>
      </c>
      <c r="K5" s="185"/>
    </row>
    <row r="6" spans="1:11" ht="13.2">
      <c r="A6" s="105">
        <v>19120469</v>
      </c>
      <c r="B6" s="119" t="s">
        <v>42</v>
      </c>
      <c r="C6" s="120">
        <v>1</v>
      </c>
      <c r="D6" s="105" t="s">
        <v>21</v>
      </c>
      <c r="E6" s="105" t="s">
        <v>507</v>
      </c>
      <c r="F6" s="105">
        <f t="shared" si="0"/>
        <v>33</v>
      </c>
      <c r="G6" s="105">
        <f t="shared" si="1"/>
        <v>33</v>
      </c>
      <c r="H6" s="105">
        <v>18</v>
      </c>
      <c r="I6" s="105">
        <v>15</v>
      </c>
      <c r="J6" s="105">
        <v>0</v>
      </c>
      <c r="K6" s="185"/>
    </row>
    <row r="7" spans="1:11" ht="13.2">
      <c r="A7" s="121">
        <v>19120588</v>
      </c>
      <c r="B7" s="122" t="s">
        <v>46</v>
      </c>
      <c r="C7" s="121">
        <v>2</v>
      </c>
      <c r="D7" s="123" t="s">
        <v>45</v>
      </c>
      <c r="E7" s="123" t="s">
        <v>508</v>
      </c>
      <c r="F7" s="105">
        <f t="shared" si="0"/>
        <v>36</v>
      </c>
      <c r="G7" s="105">
        <f t="shared" si="1"/>
        <v>36</v>
      </c>
      <c r="H7" s="123">
        <v>18</v>
      </c>
      <c r="I7" s="123">
        <v>15</v>
      </c>
      <c r="J7" s="123">
        <v>3</v>
      </c>
      <c r="K7" s="190" t="s">
        <v>533</v>
      </c>
    </row>
    <row r="8" spans="1:11" ht="13.2">
      <c r="A8" s="121">
        <v>19120517</v>
      </c>
      <c r="B8" s="122" t="s">
        <v>53</v>
      </c>
      <c r="C8" s="121">
        <v>2</v>
      </c>
      <c r="D8" s="123" t="s">
        <v>45</v>
      </c>
      <c r="E8" s="123" t="s">
        <v>508</v>
      </c>
      <c r="F8" s="105">
        <f t="shared" si="0"/>
        <v>36</v>
      </c>
      <c r="G8" s="105">
        <f t="shared" si="1"/>
        <v>36</v>
      </c>
      <c r="H8" s="123">
        <v>18</v>
      </c>
      <c r="I8" s="123">
        <v>15</v>
      </c>
      <c r="J8" s="123">
        <v>3</v>
      </c>
      <c r="K8" s="185"/>
    </row>
    <row r="9" spans="1:11" ht="13.2">
      <c r="A9" s="121">
        <v>19120584</v>
      </c>
      <c r="B9" s="122" t="s">
        <v>56</v>
      </c>
      <c r="C9" s="121">
        <v>2</v>
      </c>
      <c r="D9" s="123" t="s">
        <v>45</v>
      </c>
      <c r="E9" s="123" t="s">
        <v>508</v>
      </c>
      <c r="F9" s="105">
        <f t="shared" si="0"/>
        <v>36</v>
      </c>
      <c r="G9" s="105">
        <f t="shared" si="1"/>
        <v>36</v>
      </c>
      <c r="H9" s="123">
        <v>18</v>
      </c>
      <c r="I9" s="123">
        <v>15</v>
      </c>
      <c r="J9" s="123">
        <v>3</v>
      </c>
      <c r="K9" s="185"/>
    </row>
    <row r="10" spans="1:11" ht="13.2">
      <c r="A10" s="121">
        <v>19120564</v>
      </c>
      <c r="B10" s="122" t="s">
        <v>59</v>
      </c>
      <c r="C10" s="121">
        <v>2</v>
      </c>
      <c r="D10" s="123" t="s">
        <v>45</v>
      </c>
      <c r="E10" s="123" t="s">
        <v>508</v>
      </c>
      <c r="F10" s="105">
        <f t="shared" si="0"/>
        <v>36</v>
      </c>
      <c r="G10" s="105">
        <f t="shared" si="1"/>
        <v>36</v>
      </c>
      <c r="H10" s="123">
        <v>18</v>
      </c>
      <c r="I10" s="123">
        <v>15</v>
      </c>
      <c r="J10" s="123">
        <v>3</v>
      </c>
      <c r="K10" s="185"/>
    </row>
    <row r="11" spans="1:11" ht="64.5" customHeight="1">
      <c r="A11" s="121">
        <v>18120618</v>
      </c>
      <c r="B11" s="122" t="s">
        <v>62</v>
      </c>
      <c r="C11" s="121">
        <v>2</v>
      </c>
      <c r="D11" s="123" t="s">
        <v>45</v>
      </c>
      <c r="E11" s="123" t="s">
        <v>508</v>
      </c>
      <c r="F11" s="105">
        <f t="shared" si="0"/>
        <v>36</v>
      </c>
      <c r="G11" s="105">
        <f t="shared" si="1"/>
        <v>36</v>
      </c>
      <c r="H11" s="123">
        <v>18</v>
      </c>
      <c r="I11" s="123">
        <v>15</v>
      </c>
      <c r="J11" s="123">
        <v>3</v>
      </c>
      <c r="K11" s="185"/>
    </row>
    <row r="12" spans="1:11" ht="13.2">
      <c r="A12" s="105">
        <v>19120361</v>
      </c>
      <c r="B12" s="119" t="s">
        <v>66</v>
      </c>
      <c r="C12" s="105">
        <v>3</v>
      </c>
      <c r="D12" s="124" t="s">
        <v>65</v>
      </c>
      <c r="E12" s="124" t="s">
        <v>508</v>
      </c>
      <c r="F12" s="105">
        <f t="shared" si="0"/>
        <v>39</v>
      </c>
      <c r="G12" s="105">
        <f t="shared" si="1"/>
        <v>39</v>
      </c>
      <c r="H12" s="124">
        <v>18</v>
      </c>
      <c r="I12" s="124">
        <v>18</v>
      </c>
      <c r="J12" s="124">
        <v>3</v>
      </c>
      <c r="K12" s="191" t="s">
        <v>534</v>
      </c>
    </row>
    <row r="13" spans="1:11" ht="13.2">
      <c r="A13" s="105">
        <v>19120421</v>
      </c>
      <c r="B13" s="119" t="s">
        <v>73</v>
      </c>
      <c r="C13" s="105">
        <v>3</v>
      </c>
      <c r="D13" s="124" t="s">
        <v>65</v>
      </c>
      <c r="E13" s="124" t="s">
        <v>508</v>
      </c>
      <c r="F13" s="105">
        <f t="shared" si="0"/>
        <v>39</v>
      </c>
      <c r="G13" s="105">
        <f t="shared" si="1"/>
        <v>39</v>
      </c>
      <c r="H13" s="124">
        <v>18</v>
      </c>
      <c r="I13" s="124">
        <v>18</v>
      </c>
      <c r="J13" s="124">
        <v>3</v>
      </c>
      <c r="K13" s="185"/>
    </row>
    <row r="14" spans="1:11" ht="13.2">
      <c r="A14" s="105">
        <v>19120400</v>
      </c>
      <c r="B14" s="119" t="s">
        <v>77</v>
      </c>
      <c r="C14" s="105">
        <v>3</v>
      </c>
      <c r="D14" s="124" t="s">
        <v>65</v>
      </c>
      <c r="E14" s="124" t="s">
        <v>508</v>
      </c>
      <c r="F14" s="105">
        <f t="shared" si="0"/>
        <v>39</v>
      </c>
      <c r="G14" s="105">
        <f t="shared" si="1"/>
        <v>39</v>
      </c>
      <c r="H14" s="124">
        <v>18</v>
      </c>
      <c r="I14" s="124">
        <v>18</v>
      </c>
      <c r="J14" s="124">
        <v>3</v>
      </c>
      <c r="K14" s="185"/>
    </row>
    <row r="15" spans="1:11" ht="13.2">
      <c r="A15" s="105">
        <v>19120311</v>
      </c>
      <c r="B15" s="119" t="s">
        <v>80</v>
      </c>
      <c r="C15" s="105">
        <v>3</v>
      </c>
      <c r="D15" s="124" t="s">
        <v>65</v>
      </c>
      <c r="E15" s="124" t="s">
        <v>508</v>
      </c>
      <c r="F15" s="105">
        <f t="shared" si="0"/>
        <v>39</v>
      </c>
      <c r="G15" s="105">
        <f t="shared" si="1"/>
        <v>39</v>
      </c>
      <c r="H15" s="124">
        <v>18</v>
      </c>
      <c r="I15" s="124">
        <v>18</v>
      </c>
      <c r="J15" s="124">
        <v>3</v>
      </c>
      <c r="K15" s="185"/>
    </row>
    <row r="16" spans="1:11" ht="13.2">
      <c r="A16" s="105">
        <v>19120299</v>
      </c>
      <c r="B16" s="119" t="s">
        <v>83</v>
      </c>
      <c r="C16" s="105">
        <v>3</v>
      </c>
      <c r="D16" s="124" t="s">
        <v>65</v>
      </c>
      <c r="E16" s="124" t="s">
        <v>508</v>
      </c>
      <c r="F16" s="105">
        <f t="shared" si="0"/>
        <v>39</v>
      </c>
      <c r="G16" s="105">
        <f t="shared" si="1"/>
        <v>39</v>
      </c>
      <c r="H16" s="124">
        <v>18</v>
      </c>
      <c r="I16" s="124">
        <v>18</v>
      </c>
      <c r="J16" s="124">
        <v>3</v>
      </c>
      <c r="K16" s="185"/>
    </row>
    <row r="17" spans="1:11" ht="13.2">
      <c r="A17" s="121">
        <v>19120649</v>
      </c>
      <c r="B17" s="122" t="s">
        <v>86</v>
      </c>
      <c r="C17" s="121">
        <v>4</v>
      </c>
      <c r="D17" s="121" t="s">
        <v>85</v>
      </c>
      <c r="E17" s="121" t="s">
        <v>508</v>
      </c>
      <c r="F17" s="105">
        <f t="shared" si="0"/>
        <v>38</v>
      </c>
      <c r="G17" s="105">
        <f t="shared" si="1"/>
        <v>38</v>
      </c>
      <c r="H17" s="121">
        <v>15</v>
      </c>
      <c r="I17" s="121">
        <v>20</v>
      </c>
      <c r="J17" s="121">
        <v>3</v>
      </c>
      <c r="K17" s="192" t="s">
        <v>535</v>
      </c>
    </row>
    <row r="18" spans="1:11" ht="13.2">
      <c r="A18" s="121">
        <v>19120700</v>
      </c>
      <c r="B18" s="122" t="s">
        <v>93</v>
      </c>
      <c r="C18" s="121">
        <v>4</v>
      </c>
      <c r="D18" s="121" t="s">
        <v>85</v>
      </c>
      <c r="E18" s="121" t="s">
        <v>508</v>
      </c>
      <c r="F18" s="105">
        <f t="shared" si="0"/>
        <v>38</v>
      </c>
      <c r="G18" s="105">
        <f t="shared" si="1"/>
        <v>38</v>
      </c>
      <c r="H18" s="121">
        <v>15</v>
      </c>
      <c r="I18" s="121">
        <v>20</v>
      </c>
      <c r="J18" s="121">
        <v>3</v>
      </c>
      <c r="K18" s="185"/>
    </row>
    <row r="19" spans="1:11" ht="13.2">
      <c r="A19" s="121">
        <v>19120712</v>
      </c>
      <c r="B19" s="122" t="s">
        <v>95</v>
      </c>
      <c r="C19" s="121">
        <v>4</v>
      </c>
      <c r="D19" s="121" t="s">
        <v>85</v>
      </c>
      <c r="E19" s="121" t="s">
        <v>508</v>
      </c>
      <c r="F19" s="105">
        <f t="shared" si="0"/>
        <v>38</v>
      </c>
      <c r="G19" s="105">
        <f t="shared" si="1"/>
        <v>38</v>
      </c>
      <c r="H19" s="121">
        <v>15</v>
      </c>
      <c r="I19" s="121">
        <v>20</v>
      </c>
      <c r="J19" s="121">
        <v>3</v>
      </c>
      <c r="K19" s="185"/>
    </row>
    <row r="20" spans="1:11" ht="13.2">
      <c r="A20" s="121">
        <v>19120713</v>
      </c>
      <c r="B20" s="122" t="s">
        <v>97</v>
      </c>
      <c r="C20" s="121">
        <v>4</v>
      </c>
      <c r="D20" s="121" t="s">
        <v>85</v>
      </c>
      <c r="E20" s="121" t="s">
        <v>508</v>
      </c>
      <c r="F20" s="105">
        <f t="shared" si="0"/>
        <v>38</v>
      </c>
      <c r="G20" s="105">
        <f t="shared" si="1"/>
        <v>38</v>
      </c>
      <c r="H20" s="121">
        <v>15</v>
      </c>
      <c r="I20" s="121">
        <v>20</v>
      </c>
      <c r="J20" s="121">
        <v>3</v>
      </c>
      <c r="K20" s="185"/>
    </row>
    <row r="21" spans="1:11" ht="13.2">
      <c r="A21" s="121">
        <v>19120720</v>
      </c>
      <c r="B21" s="122" t="s">
        <v>100</v>
      </c>
      <c r="C21" s="121">
        <v>4</v>
      </c>
      <c r="D21" s="121" t="s">
        <v>85</v>
      </c>
      <c r="E21" s="121" t="s">
        <v>508</v>
      </c>
      <c r="F21" s="105">
        <f t="shared" si="0"/>
        <v>38</v>
      </c>
      <c r="G21" s="105">
        <f t="shared" si="1"/>
        <v>38</v>
      </c>
      <c r="H21" s="121">
        <v>15</v>
      </c>
      <c r="I21" s="121">
        <v>20</v>
      </c>
      <c r="J21" s="121">
        <v>3</v>
      </c>
      <c r="K21" s="185"/>
    </row>
    <row r="22" spans="1:11" ht="13.2">
      <c r="A22" s="105">
        <v>19120325</v>
      </c>
      <c r="B22" s="119" t="s">
        <v>103</v>
      </c>
      <c r="C22" s="105">
        <v>5</v>
      </c>
      <c r="D22" s="105" t="s">
        <v>102</v>
      </c>
      <c r="E22" s="105" t="s">
        <v>509</v>
      </c>
      <c r="F22" s="105">
        <f t="shared" si="0"/>
        <v>40</v>
      </c>
      <c r="G22" s="105">
        <f t="shared" si="1"/>
        <v>40</v>
      </c>
      <c r="H22" s="126">
        <f t="shared" ref="H22:I22" si="2">0.9*20</f>
        <v>18</v>
      </c>
      <c r="I22" s="126">
        <f t="shared" si="2"/>
        <v>18</v>
      </c>
      <c r="J22" s="126">
        <f t="shared" ref="J22:J36" si="3">0.8*5</f>
        <v>4</v>
      </c>
      <c r="K22" s="193" t="s">
        <v>536</v>
      </c>
    </row>
    <row r="23" spans="1:11" ht="13.2">
      <c r="A23" s="105">
        <v>19120458</v>
      </c>
      <c r="B23" s="119" t="s">
        <v>111</v>
      </c>
      <c r="C23" s="105">
        <v>5</v>
      </c>
      <c r="D23" s="105" t="s">
        <v>102</v>
      </c>
      <c r="E23" s="105" t="s">
        <v>509</v>
      </c>
      <c r="F23" s="105">
        <f t="shared" si="0"/>
        <v>40</v>
      </c>
      <c r="G23" s="105">
        <f t="shared" si="1"/>
        <v>40</v>
      </c>
      <c r="H23" s="126">
        <f t="shared" ref="H23:I23" si="4">0.9*20</f>
        <v>18</v>
      </c>
      <c r="I23" s="126">
        <f t="shared" si="4"/>
        <v>18</v>
      </c>
      <c r="J23" s="126">
        <f t="shared" si="3"/>
        <v>4</v>
      </c>
      <c r="K23" s="185"/>
    </row>
    <row r="24" spans="1:11" ht="13.2">
      <c r="A24" s="105">
        <v>19120416</v>
      </c>
      <c r="B24" s="119" t="s">
        <v>115</v>
      </c>
      <c r="C24" s="105">
        <v>5</v>
      </c>
      <c r="D24" s="105" t="s">
        <v>102</v>
      </c>
      <c r="E24" s="105" t="s">
        <v>509</v>
      </c>
      <c r="F24" s="105">
        <f t="shared" si="0"/>
        <v>40</v>
      </c>
      <c r="G24" s="105">
        <f t="shared" si="1"/>
        <v>40</v>
      </c>
      <c r="H24" s="126">
        <f t="shared" ref="H24:I24" si="5">0.9*20</f>
        <v>18</v>
      </c>
      <c r="I24" s="126">
        <f t="shared" si="5"/>
        <v>18</v>
      </c>
      <c r="J24" s="126">
        <f t="shared" si="3"/>
        <v>4</v>
      </c>
      <c r="K24" s="185"/>
    </row>
    <row r="25" spans="1:11" ht="13.2">
      <c r="A25" s="105">
        <v>19120328</v>
      </c>
      <c r="B25" s="119" t="s">
        <v>118</v>
      </c>
      <c r="C25" s="105">
        <v>5</v>
      </c>
      <c r="D25" s="105" t="s">
        <v>102</v>
      </c>
      <c r="E25" s="105" t="s">
        <v>509</v>
      </c>
      <c r="F25" s="105">
        <f t="shared" si="0"/>
        <v>40</v>
      </c>
      <c r="G25" s="105">
        <f t="shared" si="1"/>
        <v>40</v>
      </c>
      <c r="H25" s="126">
        <f t="shared" ref="H25:I25" si="6">0.9*20</f>
        <v>18</v>
      </c>
      <c r="I25" s="126">
        <f t="shared" si="6"/>
        <v>18</v>
      </c>
      <c r="J25" s="126">
        <f t="shared" si="3"/>
        <v>4</v>
      </c>
      <c r="K25" s="185"/>
    </row>
    <row r="26" spans="1:11" ht="13.2">
      <c r="A26" s="105">
        <v>19120368</v>
      </c>
      <c r="B26" s="119" t="s">
        <v>121</v>
      </c>
      <c r="C26" s="105">
        <v>5</v>
      </c>
      <c r="D26" s="105" t="s">
        <v>102</v>
      </c>
      <c r="E26" s="105" t="s">
        <v>509</v>
      </c>
      <c r="F26" s="105">
        <f t="shared" si="0"/>
        <v>40</v>
      </c>
      <c r="G26" s="105">
        <f t="shared" si="1"/>
        <v>40</v>
      </c>
      <c r="H26" s="126">
        <f t="shared" ref="H26:I26" si="7">0.9*20</f>
        <v>18</v>
      </c>
      <c r="I26" s="126">
        <f t="shared" si="7"/>
        <v>18</v>
      </c>
      <c r="J26" s="126">
        <f t="shared" si="3"/>
        <v>4</v>
      </c>
      <c r="K26" s="185"/>
    </row>
    <row r="27" spans="1:11" ht="13.2">
      <c r="A27" s="121">
        <v>19120652</v>
      </c>
      <c r="B27" s="122" t="s">
        <v>125</v>
      </c>
      <c r="C27" s="121">
        <v>6</v>
      </c>
      <c r="D27" s="121" t="s">
        <v>124</v>
      </c>
      <c r="E27" s="121" t="s">
        <v>509</v>
      </c>
      <c r="F27" s="105">
        <f t="shared" si="0"/>
        <v>40</v>
      </c>
      <c r="G27" s="105">
        <f t="shared" si="1"/>
        <v>40</v>
      </c>
      <c r="H27" s="121">
        <f t="shared" ref="H27:I27" si="8">0.9*20</f>
        <v>18</v>
      </c>
      <c r="I27" s="121">
        <f t="shared" si="8"/>
        <v>18</v>
      </c>
      <c r="J27" s="121">
        <f t="shared" si="3"/>
        <v>4</v>
      </c>
      <c r="K27" s="194" t="s">
        <v>537</v>
      </c>
    </row>
    <row r="28" spans="1:11" ht="13.2">
      <c r="A28" s="121">
        <v>19120662</v>
      </c>
      <c r="B28" s="122" t="s">
        <v>132</v>
      </c>
      <c r="C28" s="121">
        <v>6</v>
      </c>
      <c r="D28" s="121" t="s">
        <v>124</v>
      </c>
      <c r="E28" s="121" t="s">
        <v>509</v>
      </c>
      <c r="F28" s="105">
        <f t="shared" si="0"/>
        <v>40</v>
      </c>
      <c r="G28" s="105">
        <f t="shared" si="1"/>
        <v>40</v>
      </c>
      <c r="H28" s="121">
        <f t="shared" ref="H28:I28" si="9">0.9*20</f>
        <v>18</v>
      </c>
      <c r="I28" s="121">
        <f t="shared" si="9"/>
        <v>18</v>
      </c>
      <c r="J28" s="121">
        <f t="shared" si="3"/>
        <v>4</v>
      </c>
      <c r="K28" s="185"/>
    </row>
    <row r="29" spans="1:11" ht="13.2">
      <c r="A29" s="121">
        <v>19120694</v>
      </c>
      <c r="B29" s="122" t="s">
        <v>134</v>
      </c>
      <c r="C29" s="121">
        <v>6</v>
      </c>
      <c r="D29" s="121" t="s">
        <v>124</v>
      </c>
      <c r="E29" s="121" t="s">
        <v>509</v>
      </c>
      <c r="F29" s="105">
        <f t="shared" si="0"/>
        <v>40</v>
      </c>
      <c r="G29" s="105">
        <f t="shared" si="1"/>
        <v>40</v>
      </c>
      <c r="H29" s="121">
        <f t="shared" ref="H29:I29" si="10">0.9*20</f>
        <v>18</v>
      </c>
      <c r="I29" s="121">
        <f t="shared" si="10"/>
        <v>18</v>
      </c>
      <c r="J29" s="121">
        <f t="shared" si="3"/>
        <v>4</v>
      </c>
      <c r="K29" s="185"/>
    </row>
    <row r="30" spans="1:11" ht="13.2">
      <c r="A30" s="121">
        <v>19120630</v>
      </c>
      <c r="B30" s="122" t="s">
        <v>136</v>
      </c>
      <c r="C30" s="121">
        <v>6</v>
      </c>
      <c r="D30" s="121" t="s">
        <v>124</v>
      </c>
      <c r="E30" s="121" t="s">
        <v>509</v>
      </c>
      <c r="F30" s="105">
        <f t="shared" si="0"/>
        <v>40</v>
      </c>
      <c r="G30" s="105">
        <f t="shared" si="1"/>
        <v>40</v>
      </c>
      <c r="H30" s="121">
        <f t="shared" ref="H30:I30" si="11">0.9*20</f>
        <v>18</v>
      </c>
      <c r="I30" s="121">
        <f t="shared" si="11"/>
        <v>18</v>
      </c>
      <c r="J30" s="121">
        <f t="shared" si="3"/>
        <v>4</v>
      </c>
      <c r="K30" s="185"/>
    </row>
    <row r="31" spans="1:11" ht="13.2">
      <c r="A31" s="121">
        <v>19120695</v>
      </c>
      <c r="B31" s="122" t="s">
        <v>139</v>
      </c>
      <c r="C31" s="121">
        <v>6</v>
      </c>
      <c r="D31" s="121" t="s">
        <v>124</v>
      </c>
      <c r="E31" s="121" t="s">
        <v>509</v>
      </c>
      <c r="F31" s="105">
        <f t="shared" si="0"/>
        <v>40</v>
      </c>
      <c r="G31" s="105">
        <f t="shared" si="1"/>
        <v>40</v>
      </c>
      <c r="H31" s="121">
        <f t="shared" ref="H31:I31" si="12">0.9*20</f>
        <v>18</v>
      </c>
      <c r="I31" s="121">
        <f t="shared" si="12"/>
        <v>18</v>
      </c>
      <c r="J31" s="121">
        <f t="shared" si="3"/>
        <v>4</v>
      </c>
      <c r="K31" s="185"/>
    </row>
    <row r="32" spans="1:11" ht="13.2">
      <c r="A32" s="105">
        <v>19120679</v>
      </c>
      <c r="B32" s="127" t="s">
        <v>142</v>
      </c>
      <c r="C32" s="105">
        <v>7</v>
      </c>
      <c r="D32" s="105" t="s">
        <v>141</v>
      </c>
      <c r="E32" s="105" t="s">
        <v>509</v>
      </c>
      <c r="F32" s="105">
        <f t="shared" si="0"/>
        <v>32</v>
      </c>
      <c r="G32" s="105">
        <f t="shared" si="1"/>
        <v>32</v>
      </c>
      <c r="H32" s="105">
        <f t="shared" ref="H32:I32" si="13">0.7*20</f>
        <v>14</v>
      </c>
      <c r="I32" s="105">
        <f t="shared" si="13"/>
        <v>14</v>
      </c>
      <c r="J32" s="126">
        <f t="shared" si="3"/>
        <v>4</v>
      </c>
      <c r="K32" s="193" t="s">
        <v>538</v>
      </c>
    </row>
    <row r="33" spans="1:11" ht="13.2">
      <c r="A33" s="105">
        <v>19120693</v>
      </c>
      <c r="B33" s="119" t="s">
        <v>149</v>
      </c>
      <c r="C33" s="105">
        <v>7</v>
      </c>
      <c r="D33" s="105" t="s">
        <v>141</v>
      </c>
      <c r="E33" s="105" t="s">
        <v>509</v>
      </c>
      <c r="F33" s="105">
        <f t="shared" si="0"/>
        <v>32</v>
      </c>
      <c r="G33" s="105">
        <f t="shared" si="1"/>
        <v>32</v>
      </c>
      <c r="H33" s="105">
        <f t="shared" ref="H33:I33" si="14">0.7*20</f>
        <v>14</v>
      </c>
      <c r="I33" s="105">
        <f t="shared" si="14"/>
        <v>14</v>
      </c>
      <c r="J33" s="126">
        <f t="shared" si="3"/>
        <v>4</v>
      </c>
      <c r="K33" s="185"/>
    </row>
    <row r="34" spans="1:11" ht="13.2">
      <c r="A34" s="105">
        <v>19120696</v>
      </c>
      <c r="B34" s="119" t="s">
        <v>152</v>
      </c>
      <c r="C34" s="105">
        <v>7</v>
      </c>
      <c r="D34" s="105" t="s">
        <v>141</v>
      </c>
      <c r="E34" s="105" t="s">
        <v>509</v>
      </c>
      <c r="F34" s="105">
        <f t="shared" si="0"/>
        <v>32</v>
      </c>
      <c r="G34" s="105">
        <f t="shared" si="1"/>
        <v>32</v>
      </c>
      <c r="H34" s="105">
        <f t="shared" ref="H34:I34" si="15">0.7*20</f>
        <v>14</v>
      </c>
      <c r="I34" s="105">
        <f t="shared" si="15"/>
        <v>14</v>
      </c>
      <c r="J34" s="126">
        <f t="shared" si="3"/>
        <v>4</v>
      </c>
      <c r="K34" s="185"/>
    </row>
    <row r="35" spans="1:11" ht="13.2">
      <c r="A35" s="105">
        <v>19120631</v>
      </c>
      <c r="B35" s="119" t="s">
        <v>154</v>
      </c>
      <c r="C35" s="105">
        <v>7</v>
      </c>
      <c r="D35" s="105" t="s">
        <v>141</v>
      </c>
      <c r="E35" s="105" t="s">
        <v>509</v>
      </c>
      <c r="F35" s="105">
        <f t="shared" si="0"/>
        <v>32</v>
      </c>
      <c r="G35" s="105">
        <f t="shared" si="1"/>
        <v>32</v>
      </c>
      <c r="H35" s="105">
        <f t="shared" ref="H35:I35" si="16">0.7*20</f>
        <v>14</v>
      </c>
      <c r="I35" s="105">
        <f t="shared" si="16"/>
        <v>14</v>
      </c>
      <c r="J35" s="126">
        <f t="shared" si="3"/>
        <v>4</v>
      </c>
      <c r="K35" s="185"/>
    </row>
    <row r="36" spans="1:11" ht="13.2">
      <c r="A36" s="105">
        <v>19120680</v>
      </c>
      <c r="B36" s="119" t="s">
        <v>157</v>
      </c>
      <c r="C36" s="105">
        <v>7</v>
      </c>
      <c r="D36" s="105" t="s">
        <v>141</v>
      </c>
      <c r="E36" s="105" t="s">
        <v>509</v>
      </c>
      <c r="F36" s="105">
        <f t="shared" si="0"/>
        <v>32</v>
      </c>
      <c r="G36" s="105">
        <f t="shared" si="1"/>
        <v>32</v>
      </c>
      <c r="H36" s="105">
        <f t="shared" ref="H36:I36" si="17">0.7*20</f>
        <v>14</v>
      </c>
      <c r="I36" s="105">
        <f t="shared" si="17"/>
        <v>14</v>
      </c>
      <c r="J36" s="126">
        <f t="shared" si="3"/>
        <v>4</v>
      </c>
      <c r="K36" s="185"/>
    </row>
    <row r="37" spans="1:11" ht="13.2">
      <c r="A37" s="121">
        <v>18120520</v>
      </c>
      <c r="B37" s="122" t="s">
        <v>160</v>
      </c>
      <c r="C37" s="121">
        <v>8</v>
      </c>
      <c r="D37" s="121" t="s">
        <v>159</v>
      </c>
      <c r="E37" s="121" t="s">
        <v>508</v>
      </c>
      <c r="F37" s="105">
        <f t="shared" si="0"/>
        <v>35</v>
      </c>
      <c r="G37" s="105">
        <f t="shared" si="1"/>
        <v>35</v>
      </c>
      <c r="H37" s="121">
        <v>20</v>
      </c>
      <c r="I37" s="121">
        <v>10</v>
      </c>
      <c r="J37" s="121">
        <v>5</v>
      </c>
      <c r="K37" s="192" t="s">
        <v>539</v>
      </c>
    </row>
    <row r="38" spans="1:11" ht="13.2">
      <c r="A38" s="121">
        <v>18120506</v>
      </c>
      <c r="B38" s="122" t="s">
        <v>167</v>
      </c>
      <c r="C38" s="121">
        <v>8</v>
      </c>
      <c r="D38" s="121" t="s">
        <v>159</v>
      </c>
      <c r="E38" s="121" t="s">
        <v>508</v>
      </c>
      <c r="F38" s="105">
        <f t="shared" si="0"/>
        <v>35</v>
      </c>
      <c r="G38" s="105">
        <f t="shared" si="1"/>
        <v>35</v>
      </c>
      <c r="H38" s="121">
        <v>20</v>
      </c>
      <c r="I38" s="121">
        <v>10</v>
      </c>
      <c r="J38" s="121">
        <v>5</v>
      </c>
      <c r="K38" s="185"/>
    </row>
    <row r="39" spans="1:11" ht="13.2">
      <c r="A39" s="121">
        <v>19120470</v>
      </c>
      <c r="B39" s="122" t="s">
        <v>170</v>
      </c>
      <c r="C39" s="121">
        <v>8</v>
      </c>
      <c r="D39" s="121" t="s">
        <v>159</v>
      </c>
      <c r="E39" s="121" t="s">
        <v>508</v>
      </c>
      <c r="F39" s="105">
        <f t="shared" si="0"/>
        <v>35</v>
      </c>
      <c r="G39" s="105">
        <f t="shared" si="1"/>
        <v>35</v>
      </c>
      <c r="H39" s="121">
        <v>20</v>
      </c>
      <c r="I39" s="121">
        <v>10</v>
      </c>
      <c r="J39" s="121">
        <v>5</v>
      </c>
      <c r="K39" s="185"/>
    </row>
    <row r="40" spans="1:11" ht="13.2">
      <c r="A40" s="121">
        <v>19120318</v>
      </c>
      <c r="B40" s="122" t="s">
        <v>173</v>
      </c>
      <c r="C40" s="121">
        <v>8</v>
      </c>
      <c r="D40" s="121" t="s">
        <v>159</v>
      </c>
      <c r="E40" s="121" t="s">
        <v>508</v>
      </c>
      <c r="F40" s="105">
        <f t="shared" si="0"/>
        <v>35</v>
      </c>
      <c r="G40" s="105">
        <f t="shared" si="1"/>
        <v>35</v>
      </c>
      <c r="H40" s="121">
        <v>20</v>
      </c>
      <c r="I40" s="121">
        <v>10</v>
      </c>
      <c r="J40" s="121">
        <v>5</v>
      </c>
      <c r="K40" s="185"/>
    </row>
    <row r="41" spans="1:11" ht="13.2">
      <c r="A41" s="121">
        <v>19120402</v>
      </c>
      <c r="B41" s="122" t="s">
        <v>176</v>
      </c>
      <c r="C41" s="121">
        <v>8</v>
      </c>
      <c r="D41" s="121" t="s">
        <v>159</v>
      </c>
      <c r="E41" s="121" t="s">
        <v>508</v>
      </c>
      <c r="F41" s="105">
        <f t="shared" si="0"/>
        <v>35</v>
      </c>
      <c r="G41" s="105">
        <f t="shared" si="1"/>
        <v>35</v>
      </c>
      <c r="H41" s="121">
        <v>20</v>
      </c>
      <c r="I41" s="121">
        <v>10</v>
      </c>
      <c r="J41" s="121">
        <v>5</v>
      </c>
      <c r="K41" s="185"/>
    </row>
    <row r="42" spans="1:11" ht="13.2">
      <c r="A42" s="105">
        <v>1712741</v>
      </c>
      <c r="B42" s="119" t="s">
        <v>180</v>
      </c>
      <c r="C42" s="105">
        <v>9</v>
      </c>
      <c r="D42" s="105" t="s">
        <v>179</v>
      </c>
      <c r="E42" s="105" t="s">
        <v>510</v>
      </c>
      <c r="F42" s="105">
        <f t="shared" si="0"/>
        <v>36</v>
      </c>
      <c r="G42" s="105">
        <f t="shared" si="1"/>
        <v>36</v>
      </c>
      <c r="H42" s="105">
        <v>18</v>
      </c>
      <c r="I42" s="105">
        <v>18</v>
      </c>
      <c r="J42" s="105">
        <v>0</v>
      </c>
      <c r="K42" s="189"/>
    </row>
    <row r="43" spans="1:11" ht="13.2">
      <c r="A43" s="105">
        <v>18120478</v>
      </c>
      <c r="B43" s="119" t="s">
        <v>187</v>
      </c>
      <c r="C43" s="105">
        <v>9</v>
      </c>
      <c r="D43" s="105" t="s">
        <v>179</v>
      </c>
      <c r="E43" s="105" t="s">
        <v>510</v>
      </c>
      <c r="F43" s="105">
        <f t="shared" si="0"/>
        <v>36</v>
      </c>
      <c r="G43" s="105">
        <f t="shared" si="1"/>
        <v>36</v>
      </c>
      <c r="H43" s="105">
        <v>18</v>
      </c>
      <c r="I43" s="105">
        <v>18</v>
      </c>
      <c r="J43" s="105">
        <v>0</v>
      </c>
      <c r="K43" s="185"/>
    </row>
    <row r="44" spans="1:11" ht="13.2">
      <c r="A44" s="105">
        <v>19120475</v>
      </c>
      <c r="B44" s="119" t="s">
        <v>190</v>
      </c>
      <c r="C44" s="105">
        <v>9</v>
      </c>
      <c r="D44" s="105" t="s">
        <v>179</v>
      </c>
      <c r="E44" s="105" t="s">
        <v>510</v>
      </c>
      <c r="F44" s="105">
        <f t="shared" si="0"/>
        <v>36</v>
      </c>
      <c r="G44" s="105">
        <f t="shared" si="1"/>
        <v>36</v>
      </c>
      <c r="H44" s="105">
        <v>18</v>
      </c>
      <c r="I44" s="105">
        <v>18</v>
      </c>
      <c r="J44" s="105">
        <v>0</v>
      </c>
      <c r="K44" s="185"/>
    </row>
    <row r="45" spans="1:11" ht="13.2">
      <c r="A45" s="105">
        <v>19120545</v>
      </c>
      <c r="B45" s="119" t="s">
        <v>193</v>
      </c>
      <c r="C45" s="105">
        <v>9</v>
      </c>
      <c r="D45" s="105" t="s">
        <v>179</v>
      </c>
      <c r="E45" s="105" t="s">
        <v>510</v>
      </c>
      <c r="F45" s="105">
        <f t="shared" si="0"/>
        <v>36</v>
      </c>
      <c r="G45" s="105">
        <f t="shared" si="1"/>
        <v>36</v>
      </c>
      <c r="H45" s="105">
        <v>18</v>
      </c>
      <c r="I45" s="105">
        <v>18</v>
      </c>
      <c r="J45" s="105">
        <v>0</v>
      </c>
      <c r="K45" s="185"/>
    </row>
    <row r="46" spans="1:11" ht="13.2">
      <c r="A46" s="105">
        <v>19120625</v>
      </c>
      <c r="B46" s="119" t="s">
        <v>196</v>
      </c>
      <c r="C46" s="105">
        <v>9</v>
      </c>
      <c r="D46" s="105" t="s">
        <v>179</v>
      </c>
      <c r="E46" s="105" t="s">
        <v>510</v>
      </c>
      <c r="F46" s="105">
        <f t="shared" si="0"/>
        <v>36</v>
      </c>
      <c r="G46" s="105">
        <f t="shared" si="1"/>
        <v>36</v>
      </c>
      <c r="H46" s="105">
        <v>18</v>
      </c>
      <c r="I46" s="105">
        <v>18</v>
      </c>
      <c r="J46" s="105">
        <v>0</v>
      </c>
      <c r="K46" s="185"/>
    </row>
    <row r="47" spans="1:11" ht="13.2">
      <c r="A47" s="121">
        <v>19120563</v>
      </c>
      <c r="B47" s="122" t="s">
        <v>200</v>
      </c>
      <c r="C47" s="121">
        <v>10</v>
      </c>
      <c r="D47" s="121" t="s">
        <v>199</v>
      </c>
      <c r="E47" s="121" t="s">
        <v>507</v>
      </c>
      <c r="F47" s="105">
        <f t="shared" si="0"/>
        <v>37</v>
      </c>
      <c r="G47" s="105">
        <f t="shared" si="1"/>
        <v>37</v>
      </c>
      <c r="H47" s="121">
        <v>15</v>
      </c>
      <c r="I47" s="121">
        <v>19</v>
      </c>
      <c r="J47" s="121">
        <v>3</v>
      </c>
      <c r="K47" s="192" t="s">
        <v>540</v>
      </c>
    </row>
    <row r="48" spans="1:11" ht="13.2">
      <c r="A48" s="121">
        <v>19120566</v>
      </c>
      <c r="B48" s="122" t="s">
        <v>207</v>
      </c>
      <c r="C48" s="121">
        <v>10</v>
      </c>
      <c r="D48" s="121" t="s">
        <v>199</v>
      </c>
      <c r="E48" s="121" t="s">
        <v>507</v>
      </c>
      <c r="F48" s="105">
        <f t="shared" si="0"/>
        <v>37</v>
      </c>
      <c r="G48" s="105">
        <f t="shared" si="1"/>
        <v>37</v>
      </c>
      <c r="H48" s="121">
        <v>15</v>
      </c>
      <c r="I48" s="121">
        <v>19</v>
      </c>
      <c r="J48" s="121">
        <v>3</v>
      </c>
      <c r="K48" s="185"/>
    </row>
    <row r="49" spans="1:11" ht="13.2">
      <c r="A49" s="121">
        <v>19120581</v>
      </c>
      <c r="B49" s="122" t="s">
        <v>210</v>
      </c>
      <c r="C49" s="121">
        <v>10</v>
      </c>
      <c r="D49" s="121" t="s">
        <v>199</v>
      </c>
      <c r="E49" s="121" t="s">
        <v>507</v>
      </c>
      <c r="F49" s="105">
        <f t="shared" si="0"/>
        <v>37</v>
      </c>
      <c r="G49" s="105">
        <f t="shared" si="1"/>
        <v>37</v>
      </c>
      <c r="H49" s="121">
        <v>15</v>
      </c>
      <c r="I49" s="121">
        <v>19</v>
      </c>
      <c r="J49" s="121">
        <v>3</v>
      </c>
      <c r="K49" s="185"/>
    </row>
    <row r="50" spans="1:11" ht="13.2">
      <c r="A50" s="121">
        <v>19120582</v>
      </c>
      <c r="B50" s="122" t="s">
        <v>213</v>
      </c>
      <c r="C50" s="121">
        <v>10</v>
      </c>
      <c r="D50" s="121" t="s">
        <v>199</v>
      </c>
      <c r="E50" s="121" t="s">
        <v>507</v>
      </c>
      <c r="F50" s="105">
        <f t="shared" si="0"/>
        <v>37</v>
      </c>
      <c r="G50" s="105">
        <f t="shared" si="1"/>
        <v>37</v>
      </c>
      <c r="H50" s="121">
        <v>15</v>
      </c>
      <c r="I50" s="121">
        <v>19</v>
      </c>
      <c r="J50" s="121">
        <v>3</v>
      </c>
      <c r="K50" s="185"/>
    </row>
    <row r="51" spans="1:11" ht="13.2">
      <c r="A51" s="121">
        <v>18120237</v>
      </c>
      <c r="B51" s="122" t="s">
        <v>216</v>
      </c>
      <c r="C51" s="121">
        <v>10</v>
      </c>
      <c r="D51" s="121" t="s">
        <v>199</v>
      </c>
      <c r="E51" s="121" t="s">
        <v>507</v>
      </c>
      <c r="F51" s="105">
        <f t="shared" si="0"/>
        <v>37</v>
      </c>
      <c r="G51" s="105">
        <f t="shared" si="1"/>
        <v>37</v>
      </c>
      <c r="H51" s="121">
        <v>15</v>
      </c>
      <c r="I51" s="121">
        <v>19</v>
      </c>
      <c r="J51" s="121">
        <v>3</v>
      </c>
      <c r="K51" s="185"/>
    </row>
    <row r="52" spans="1:11" ht="13.2">
      <c r="A52" s="105">
        <v>19120081</v>
      </c>
      <c r="B52" s="119" t="s">
        <v>220</v>
      </c>
      <c r="C52" s="105">
        <v>11</v>
      </c>
      <c r="D52" s="105" t="s">
        <v>219</v>
      </c>
      <c r="E52" s="105" t="s">
        <v>510</v>
      </c>
      <c r="F52" s="105">
        <f t="shared" si="0"/>
        <v>41</v>
      </c>
      <c r="G52" s="105">
        <f t="shared" si="1"/>
        <v>41</v>
      </c>
      <c r="H52" s="105">
        <v>18</v>
      </c>
      <c r="I52" s="105">
        <v>18</v>
      </c>
      <c r="J52" s="105">
        <v>5</v>
      </c>
      <c r="K52" s="189"/>
    </row>
    <row r="53" spans="1:11" ht="13.2">
      <c r="A53" s="105">
        <v>19120062</v>
      </c>
      <c r="B53" s="119" t="s">
        <v>227</v>
      </c>
      <c r="C53" s="105">
        <v>11</v>
      </c>
      <c r="D53" s="105" t="s">
        <v>219</v>
      </c>
      <c r="E53" s="105" t="s">
        <v>510</v>
      </c>
      <c r="F53" s="105">
        <f t="shared" si="0"/>
        <v>41</v>
      </c>
      <c r="G53" s="105">
        <f t="shared" si="1"/>
        <v>41</v>
      </c>
      <c r="H53" s="105">
        <v>18</v>
      </c>
      <c r="I53" s="105">
        <v>18</v>
      </c>
      <c r="J53" s="105">
        <v>5</v>
      </c>
      <c r="K53" s="185"/>
    </row>
    <row r="54" spans="1:11" ht="13.2">
      <c r="A54" s="105">
        <v>19120061</v>
      </c>
      <c r="B54" s="119" t="s">
        <v>230</v>
      </c>
      <c r="C54" s="105">
        <v>11</v>
      </c>
      <c r="D54" s="105" t="s">
        <v>219</v>
      </c>
      <c r="E54" s="105" t="s">
        <v>510</v>
      </c>
      <c r="F54" s="105">
        <f t="shared" si="0"/>
        <v>41</v>
      </c>
      <c r="G54" s="105">
        <f t="shared" si="1"/>
        <v>41</v>
      </c>
      <c r="H54" s="105">
        <v>18</v>
      </c>
      <c r="I54" s="105">
        <v>18</v>
      </c>
      <c r="J54" s="105">
        <v>5</v>
      </c>
      <c r="K54" s="185"/>
    </row>
    <row r="55" spans="1:11" ht="13.2">
      <c r="A55" s="105">
        <v>19120125</v>
      </c>
      <c r="B55" s="119" t="s">
        <v>233</v>
      </c>
      <c r="C55" s="105">
        <v>11</v>
      </c>
      <c r="D55" s="105" t="s">
        <v>219</v>
      </c>
      <c r="E55" s="105" t="s">
        <v>510</v>
      </c>
      <c r="F55" s="105">
        <f t="shared" si="0"/>
        <v>41</v>
      </c>
      <c r="G55" s="105">
        <f t="shared" si="1"/>
        <v>41</v>
      </c>
      <c r="H55" s="105">
        <v>18</v>
      </c>
      <c r="I55" s="105">
        <v>18</v>
      </c>
      <c r="J55" s="105">
        <v>5</v>
      </c>
      <c r="K55" s="185"/>
    </row>
    <row r="56" spans="1:11" ht="13.2">
      <c r="A56" s="105">
        <v>19120079</v>
      </c>
      <c r="B56" s="119" t="s">
        <v>236</v>
      </c>
      <c r="C56" s="105">
        <v>11</v>
      </c>
      <c r="D56" s="105" t="s">
        <v>219</v>
      </c>
      <c r="E56" s="105" t="s">
        <v>510</v>
      </c>
      <c r="F56" s="105">
        <f t="shared" si="0"/>
        <v>41</v>
      </c>
      <c r="G56" s="105">
        <f t="shared" si="1"/>
        <v>41</v>
      </c>
      <c r="H56" s="105">
        <v>18</v>
      </c>
      <c r="I56" s="105">
        <v>18</v>
      </c>
      <c r="J56" s="105">
        <v>5</v>
      </c>
      <c r="K56" s="185"/>
    </row>
    <row r="57" spans="1:11" ht="13.2">
      <c r="A57" s="121">
        <v>19120729</v>
      </c>
      <c r="B57" s="122" t="s">
        <v>240</v>
      </c>
      <c r="C57" s="121">
        <v>12</v>
      </c>
      <c r="D57" s="121" t="s">
        <v>239</v>
      </c>
      <c r="E57" s="121" t="s">
        <v>509</v>
      </c>
      <c r="F57" s="105">
        <f t="shared" si="0"/>
        <v>40</v>
      </c>
      <c r="G57" s="105">
        <f t="shared" si="1"/>
        <v>40</v>
      </c>
      <c r="H57" s="121">
        <f t="shared" ref="H57:I57" si="18">0.9*20</f>
        <v>18</v>
      </c>
      <c r="I57" s="121">
        <f t="shared" si="18"/>
        <v>18</v>
      </c>
      <c r="J57" s="121">
        <f t="shared" ref="J57:J61" si="19">0.8*5</f>
        <v>4</v>
      </c>
      <c r="K57" s="194" t="s">
        <v>541</v>
      </c>
    </row>
    <row r="58" spans="1:11" ht="13.2">
      <c r="A58" s="121">
        <v>19120629</v>
      </c>
      <c r="B58" s="122" t="s">
        <v>247</v>
      </c>
      <c r="C58" s="121">
        <v>12</v>
      </c>
      <c r="D58" s="121" t="s">
        <v>239</v>
      </c>
      <c r="E58" s="121" t="s">
        <v>509</v>
      </c>
      <c r="F58" s="105">
        <f t="shared" si="0"/>
        <v>40</v>
      </c>
      <c r="G58" s="105">
        <f t="shared" si="1"/>
        <v>40</v>
      </c>
      <c r="H58" s="121">
        <f t="shared" ref="H58:I58" si="20">0.9*20</f>
        <v>18</v>
      </c>
      <c r="I58" s="121">
        <f t="shared" si="20"/>
        <v>18</v>
      </c>
      <c r="J58" s="121">
        <f t="shared" si="19"/>
        <v>4</v>
      </c>
      <c r="K58" s="185"/>
    </row>
    <row r="59" spans="1:11" ht="13.2">
      <c r="A59" s="121">
        <v>19120624</v>
      </c>
      <c r="B59" s="122" t="s">
        <v>250</v>
      </c>
      <c r="C59" s="121">
        <v>12</v>
      </c>
      <c r="D59" s="121" t="s">
        <v>239</v>
      </c>
      <c r="E59" s="121" t="s">
        <v>509</v>
      </c>
      <c r="F59" s="105">
        <f t="shared" si="0"/>
        <v>40</v>
      </c>
      <c r="G59" s="105">
        <f t="shared" si="1"/>
        <v>40</v>
      </c>
      <c r="H59" s="121">
        <f t="shared" ref="H59:I59" si="21">0.9*20</f>
        <v>18</v>
      </c>
      <c r="I59" s="121">
        <f t="shared" si="21"/>
        <v>18</v>
      </c>
      <c r="J59" s="121">
        <f t="shared" si="19"/>
        <v>4</v>
      </c>
      <c r="K59" s="185"/>
    </row>
    <row r="60" spans="1:11" ht="13.2">
      <c r="A60" s="121">
        <v>19120605</v>
      </c>
      <c r="B60" s="122" t="s">
        <v>252</v>
      </c>
      <c r="C60" s="121">
        <v>12</v>
      </c>
      <c r="D60" s="121" t="s">
        <v>239</v>
      </c>
      <c r="E60" s="121" t="s">
        <v>509</v>
      </c>
      <c r="F60" s="105">
        <f t="shared" si="0"/>
        <v>40</v>
      </c>
      <c r="G60" s="105">
        <f t="shared" si="1"/>
        <v>40</v>
      </c>
      <c r="H60" s="121">
        <f t="shared" ref="H60:I60" si="22">0.9*20</f>
        <v>18</v>
      </c>
      <c r="I60" s="121">
        <f t="shared" si="22"/>
        <v>18</v>
      </c>
      <c r="J60" s="121">
        <f t="shared" si="19"/>
        <v>4</v>
      </c>
      <c r="K60" s="185"/>
    </row>
    <row r="61" spans="1:11" ht="13.2">
      <c r="A61" s="121">
        <v>19120644</v>
      </c>
      <c r="B61" s="122" t="s">
        <v>255</v>
      </c>
      <c r="C61" s="121">
        <v>12</v>
      </c>
      <c r="D61" s="121" t="s">
        <v>239</v>
      </c>
      <c r="E61" s="121" t="s">
        <v>509</v>
      </c>
      <c r="F61" s="105">
        <f t="shared" si="0"/>
        <v>40</v>
      </c>
      <c r="G61" s="105">
        <f t="shared" si="1"/>
        <v>40</v>
      </c>
      <c r="H61" s="121">
        <f t="shared" ref="H61:I61" si="23">0.9*20</f>
        <v>18</v>
      </c>
      <c r="I61" s="121">
        <f t="shared" si="23"/>
        <v>18</v>
      </c>
      <c r="J61" s="121">
        <f t="shared" si="19"/>
        <v>4</v>
      </c>
      <c r="K61" s="185"/>
    </row>
    <row r="62" spans="1:11" ht="13.2">
      <c r="A62" s="105">
        <v>19120192</v>
      </c>
      <c r="B62" s="119" t="s">
        <v>258</v>
      </c>
      <c r="C62" s="105">
        <v>13</v>
      </c>
      <c r="D62" s="105" t="s">
        <v>257</v>
      </c>
      <c r="E62" s="105" t="s">
        <v>509</v>
      </c>
      <c r="F62" s="105">
        <f t="shared" si="0"/>
        <v>31</v>
      </c>
      <c r="G62" s="105">
        <f t="shared" si="1"/>
        <v>31</v>
      </c>
      <c r="H62" s="105">
        <f t="shared" ref="H62:H66" si="24">0.75*20</f>
        <v>15</v>
      </c>
      <c r="I62" s="105">
        <f t="shared" ref="I62:I66" si="25">0.8*20</f>
        <v>16</v>
      </c>
      <c r="J62" s="105">
        <v>0</v>
      </c>
      <c r="K62" s="193" t="s">
        <v>542</v>
      </c>
    </row>
    <row r="63" spans="1:11" ht="13.2">
      <c r="A63" s="105">
        <v>19120464</v>
      </c>
      <c r="B63" s="119" t="s">
        <v>265</v>
      </c>
      <c r="C63" s="105">
        <v>13</v>
      </c>
      <c r="D63" s="105" t="s">
        <v>257</v>
      </c>
      <c r="E63" s="105" t="s">
        <v>509</v>
      </c>
      <c r="F63" s="105">
        <f t="shared" si="0"/>
        <v>31</v>
      </c>
      <c r="G63" s="105">
        <f t="shared" si="1"/>
        <v>31</v>
      </c>
      <c r="H63" s="105">
        <f t="shared" si="24"/>
        <v>15</v>
      </c>
      <c r="I63" s="105">
        <f t="shared" si="25"/>
        <v>16</v>
      </c>
      <c r="J63" s="105">
        <v>0</v>
      </c>
      <c r="K63" s="185"/>
    </row>
    <row r="64" spans="1:11" ht="13.2">
      <c r="A64" s="105">
        <v>19120442</v>
      </c>
      <c r="B64" s="119" t="s">
        <v>268</v>
      </c>
      <c r="C64" s="105">
        <v>13</v>
      </c>
      <c r="D64" s="105" t="s">
        <v>257</v>
      </c>
      <c r="E64" s="105" t="s">
        <v>509</v>
      </c>
      <c r="F64" s="105">
        <f t="shared" si="0"/>
        <v>31</v>
      </c>
      <c r="G64" s="105">
        <f t="shared" si="1"/>
        <v>31</v>
      </c>
      <c r="H64" s="105">
        <f t="shared" si="24"/>
        <v>15</v>
      </c>
      <c r="I64" s="105">
        <f t="shared" si="25"/>
        <v>16</v>
      </c>
      <c r="J64" s="105">
        <v>0</v>
      </c>
      <c r="K64" s="185"/>
    </row>
    <row r="65" spans="1:11" ht="13.2">
      <c r="A65" s="105">
        <v>19120465</v>
      </c>
      <c r="B65" s="119" t="s">
        <v>272</v>
      </c>
      <c r="C65" s="105">
        <v>13</v>
      </c>
      <c r="D65" s="105" t="s">
        <v>257</v>
      </c>
      <c r="E65" s="105" t="s">
        <v>509</v>
      </c>
      <c r="F65" s="105">
        <f t="shared" si="0"/>
        <v>31</v>
      </c>
      <c r="G65" s="105">
        <f t="shared" si="1"/>
        <v>31</v>
      </c>
      <c r="H65" s="105">
        <f t="shared" si="24"/>
        <v>15</v>
      </c>
      <c r="I65" s="105">
        <f t="shared" si="25"/>
        <v>16</v>
      </c>
      <c r="J65" s="105">
        <v>0</v>
      </c>
      <c r="K65" s="185"/>
    </row>
    <row r="66" spans="1:11" ht="13.2">
      <c r="A66" s="105">
        <v>19120474</v>
      </c>
      <c r="B66" s="119" t="s">
        <v>275</v>
      </c>
      <c r="C66" s="105">
        <v>13</v>
      </c>
      <c r="D66" s="105" t="s">
        <v>257</v>
      </c>
      <c r="E66" s="105" t="s">
        <v>509</v>
      </c>
      <c r="F66" s="105">
        <f t="shared" si="0"/>
        <v>31</v>
      </c>
      <c r="G66" s="105">
        <f t="shared" si="1"/>
        <v>31</v>
      </c>
      <c r="H66" s="105">
        <f t="shared" si="24"/>
        <v>15</v>
      </c>
      <c r="I66" s="105">
        <f t="shared" si="25"/>
        <v>16</v>
      </c>
      <c r="J66" s="105">
        <v>0</v>
      </c>
      <c r="K66" s="185"/>
    </row>
    <row r="67" spans="1:11" ht="13.2">
      <c r="A67" s="121">
        <v>19120549</v>
      </c>
      <c r="B67" s="122" t="s">
        <v>279</v>
      </c>
      <c r="C67" s="121">
        <v>14</v>
      </c>
      <c r="D67" s="121" t="s">
        <v>278</v>
      </c>
      <c r="E67" s="121" t="s">
        <v>507</v>
      </c>
      <c r="F67" s="105">
        <f t="shared" si="0"/>
        <v>43</v>
      </c>
      <c r="G67" s="105">
        <f t="shared" si="1"/>
        <v>43</v>
      </c>
      <c r="H67" s="121">
        <v>19</v>
      </c>
      <c r="I67" s="121">
        <v>19</v>
      </c>
      <c r="J67" s="121">
        <v>5</v>
      </c>
      <c r="K67" s="192" t="s">
        <v>543</v>
      </c>
    </row>
    <row r="68" spans="1:11" ht="13.2">
      <c r="A68" s="121">
        <v>19120595</v>
      </c>
      <c r="B68" s="128" t="s">
        <v>286</v>
      </c>
      <c r="C68" s="121">
        <v>14</v>
      </c>
      <c r="D68" s="121" t="s">
        <v>278</v>
      </c>
      <c r="E68" s="121" t="s">
        <v>507</v>
      </c>
      <c r="F68" s="105">
        <f t="shared" si="0"/>
        <v>43</v>
      </c>
      <c r="G68" s="105">
        <f t="shared" si="1"/>
        <v>43</v>
      </c>
      <c r="H68" s="121">
        <v>19</v>
      </c>
      <c r="I68" s="121">
        <v>19</v>
      </c>
      <c r="J68" s="121">
        <v>5</v>
      </c>
      <c r="K68" s="185"/>
    </row>
    <row r="69" spans="1:11" ht="13.2">
      <c r="A69" s="121">
        <v>1712292</v>
      </c>
      <c r="B69" s="122" t="s">
        <v>288</v>
      </c>
      <c r="C69" s="121">
        <v>14</v>
      </c>
      <c r="D69" s="121" t="s">
        <v>278</v>
      </c>
      <c r="E69" s="121" t="s">
        <v>507</v>
      </c>
      <c r="F69" s="105">
        <f t="shared" si="0"/>
        <v>43</v>
      </c>
      <c r="G69" s="105">
        <f t="shared" si="1"/>
        <v>43</v>
      </c>
      <c r="H69" s="121">
        <v>19</v>
      </c>
      <c r="I69" s="121">
        <v>19</v>
      </c>
      <c r="J69" s="121">
        <v>5</v>
      </c>
      <c r="K69" s="185"/>
    </row>
    <row r="70" spans="1:11" ht="13.2">
      <c r="A70" s="121">
        <v>19120527</v>
      </c>
      <c r="B70" s="122" t="s">
        <v>220</v>
      </c>
      <c r="C70" s="121">
        <v>14</v>
      </c>
      <c r="D70" s="121" t="s">
        <v>278</v>
      </c>
      <c r="E70" s="121" t="s">
        <v>507</v>
      </c>
      <c r="F70" s="105">
        <f t="shared" si="0"/>
        <v>43</v>
      </c>
      <c r="G70" s="105">
        <f t="shared" si="1"/>
        <v>43</v>
      </c>
      <c r="H70" s="121">
        <v>19</v>
      </c>
      <c r="I70" s="121">
        <v>19</v>
      </c>
      <c r="J70" s="121">
        <v>5</v>
      </c>
      <c r="K70" s="185"/>
    </row>
    <row r="71" spans="1:11" ht="13.2">
      <c r="A71" s="121">
        <v>1712605</v>
      </c>
      <c r="B71" s="122" t="s">
        <v>293</v>
      </c>
      <c r="C71" s="121">
        <v>14</v>
      </c>
      <c r="D71" s="121" t="s">
        <v>278</v>
      </c>
      <c r="E71" s="121" t="s">
        <v>507</v>
      </c>
      <c r="F71" s="105">
        <f t="shared" si="0"/>
        <v>43</v>
      </c>
      <c r="G71" s="105">
        <f t="shared" si="1"/>
        <v>43</v>
      </c>
      <c r="H71" s="121">
        <v>19</v>
      </c>
      <c r="I71" s="121">
        <v>19</v>
      </c>
      <c r="J71" s="121">
        <v>5</v>
      </c>
      <c r="K71" s="185"/>
    </row>
    <row r="72" spans="1:11" ht="13.2">
      <c r="A72" s="105">
        <v>19120190</v>
      </c>
      <c r="B72" s="119" t="s">
        <v>297</v>
      </c>
      <c r="C72" s="105">
        <v>15</v>
      </c>
      <c r="D72" s="105" t="s">
        <v>296</v>
      </c>
      <c r="E72" s="105" t="s">
        <v>508</v>
      </c>
      <c r="F72" s="105">
        <f t="shared" si="0"/>
        <v>42</v>
      </c>
      <c r="G72" s="105">
        <f t="shared" si="1"/>
        <v>42</v>
      </c>
      <c r="H72" s="105">
        <v>18</v>
      </c>
      <c r="I72" s="105">
        <v>20</v>
      </c>
      <c r="J72" s="105">
        <v>4</v>
      </c>
      <c r="K72" s="189" t="s">
        <v>544</v>
      </c>
    </row>
    <row r="73" spans="1:11" ht="13.2">
      <c r="A73" s="105">
        <v>19120540</v>
      </c>
      <c r="B73" s="119" t="s">
        <v>303</v>
      </c>
      <c r="C73" s="105">
        <v>15</v>
      </c>
      <c r="D73" s="105" t="s">
        <v>296</v>
      </c>
      <c r="E73" s="105" t="s">
        <v>508</v>
      </c>
      <c r="F73" s="105">
        <f t="shared" si="0"/>
        <v>42</v>
      </c>
      <c r="G73" s="105">
        <f t="shared" si="1"/>
        <v>42</v>
      </c>
      <c r="H73" s="105">
        <v>18</v>
      </c>
      <c r="I73" s="105">
        <v>20</v>
      </c>
      <c r="J73" s="105">
        <v>4</v>
      </c>
      <c r="K73" s="185"/>
    </row>
    <row r="74" spans="1:11" ht="13.2">
      <c r="A74" s="105">
        <v>19120218</v>
      </c>
      <c r="B74" s="119" t="s">
        <v>305</v>
      </c>
      <c r="C74" s="105">
        <v>15</v>
      </c>
      <c r="D74" s="105" t="s">
        <v>296</v>
      </c>
      <c r="E74" s="105" t="s">
        <v>508</v>
      </c>
      <c r="F74" s="105">
        <f t="shared" si="0"/>
        <v>42</v>
      </c>
      <c r="G74" s="105">
        <f t="shared" si="1"/>
        <v>42</v>
      </c>
      <c r="H74" s="105">
        <v>18</v>
      </c>
      <c r="I74" s="105">
        <v>20</v>
      </c>
      <c r="J74" s="105">
        <v>4</v>
      </c>
      <c r="K74" s="185"/>
    </row>
    <row r="75" spans="1:11" ht="13.2">
      <c r="A75" s="105">
        <v>19120189</v>
      </c>
      <c r="B75" s="119" t="s">
        <v>307</v>
      </c>
      <c r="C75" s="105">
        <v>15</v>
      </c>
      <c r="D75" s="105" t="s">
        <v>296</v>
      </c>
      <c r="E75" s="105" t="s">
        <v>508</v>
      </c>
      <c r="F75" s="105">
        <f t="shared" si="0"/>
        <v>42</v>
      </c>
      <c r="G75" s="105">
        <f t="shared" si="1"/>
        <v>42</v>
      </c>
      <c r="H75" s="105">
        <v>18</v>
      </c>
      <c r="I75" s="105">
        <v>20</v>
      </c>
      <c r="J75" s="105">
        <v>4</v>
      </c>
      <c r="K75" s="185"/>
    </row>
    <row r="76" spans="1:11" ht="13.2">
      <c r="A76" s="105">
        <v>19120593</v>
      </c>
      <c r="B76" s="119" t="s">
        <v>310</v>
      </c>
      <c r="C76" s="105">
        <v>15</v>
      </c>
      <c r="D76" s="105" t="s">
        <v>296</v>
      </c>
      <c r="E76" s="105" t="s">
        <v>508</v>
      </c>
      <c r="F76" s="105">
        <f t="shared" si="0"/>
        <v>42</v>
      </c>
      <c r="G76" s="105">
        <f t="shared" si="1"/>
        <v>42</v>
      </c>
      <c r="H76" s="105">
        <v>18</v>
      </c>
      <c r="I76" s="105">
        <v>20</v>
      </c>
      <c r="J76" s="105">
        <v>4</v>
      </c>
      <c r="K76" s="185"/>
    </row>
    <row r="77" spans="1:11" ht="13.2">
      <c r="A77" s="121">
        <v>19120426</v>
      </c>
      <c r="B77" s="122" t="s">
        <v>314</v>
      </c>
      <c r="C77" s="121">
        <v>16</v>
      </c>
      <c r="D77" s="121" t="s">
        <v>313</v>
      </c>
      <c r="E77" s="121" t="s">
        <v>510</v>
      </c>
      <c r="F77" s="105">
        <f t="shared" si="0"/>
        <v>43</v>
      </c>
      <c r="G77" s="105">
        <f t="shared" si="1"/>
        <v>43</v>
      </c>
      <c r="H77" s="121">
        <v>19</v>
      </c>
      <c r="I77" s="121">
        <v>19</v>
      </c>
      <c r="J77" s="121">
        <v>5</v>
      </c>
      <c r="K77" s="192"/>
    </row>
    <row r="78" spans="1:11" ht="13.2">
      <c r="A78" s="121">
        <v>19120302</v>
      </c>
      <c r="B78" s="122" t="s">
        <v>321</v>
      </c>
      <c r="C78" s="121">
        <v>16</v>
      </c>
      <c r="D78" s="121" t="s">
        <v>313</v>
      </c>
      <c r="E78" s="121" t="s">
        <v>510</v>
      </c>
      <c r="F78" s="105">
        <f t="shared" si="0"/>
        <v>43</v>
      </c>
      <c r="G78" s="105">
        <f t="shared" si="1"/>
        <v>43</v>
      </c>
      <c r="H78" s="121">
        <v>19</v>
      </c>
      <c r="I78" s="121">
        <v>19</v>
      </c>
      <c r="J78" s="121">
        <v>5</v>
      </c>
      <c r="K78" s="185"/>
    </row>
    <row r="79" spans="1:11" ht="13.2">
      <c r="A79" s="121">
        <v>19120383</v>
      </c>
      <c r="B79" s="122" t="s">
        <v>324</v>
      </c>
      <c r="C79" s="121">
        <v>16</v>
      </c>
      <c r="D79" s="121" t="s">
        <v>313</v>
      </c>
      <c r="E79" s="121" t="s">
        <v>510</v>
      </c>
      <c r="F79" s="105">
        <f t="shared" si="0"/>
        <v>43</v>
      </c>
      <c r="G79" s="105">
        <f t="shared" si="1"/>
        <v>43</v>
      </c>
      <c r="H79" s="121">
        <v>19</v>
      </c>
      <c r="I79" s="121">
        <v>19</v>
      </c>
      <c r="J79" s="121">
        <v>5</v>
      </c>
      <c r="K79" s="185"/>
    </row>
    <row r="80" spans="1:11" ht="13.2">
      <c r="A80" s="121">
        <v>19120492</v>
      </c>
      <c r="B80" s="122" t="s">
        <v>327</v>
      </c>
      <c r="C80" s="121">
        <v>16</v>
      </c>
      <c r="D80" s="121" t="s">
        <v>313</v>
      </c>
      <c r="E80" s="121" t="s">
        <v>510</v>
      </c>
      <c r="F80" s="105">
        <f t="shared" si="0"/>
        <v>43</v>
      </c>
      <c r="G80" s="105">
        <f t="shared" si="1"/>
        <v>43</v>
      </c>
      <c r="H80" s="121">
        <v>19</v>
      </c>
      <c r="I80" s="121">
        <v>19</v>
      </c>
      <c r="J80" s="121">
        <v>5</v>
      </c>
      <c r="K80" s="185"/>
    </row>
    <row r="81" spans="1:11" ht="13.2">
      <c r="A81" s="121">
        <v>19120496</v>
      </c>
      <c r="B81" s="122" t="s">
        <v>330</v>
      </c>
      <c r="C81" s="121">
        <v>16</v>
      </c>
      <c r="D81" s="121" t="s">
        <v>313</v>
      </c>
      <c r="E81" s="121" t="s">
        <v>510</v>
      </c>
      <c r="F81" s="105">
        <f t="shared" si="0"/>
        <v>43</v>
      </c>
      <c r="G81" s="105">
        <f t="shared" si="1"/>
        <v>43</v>
      </c>
      <c r="H81" s="121">
        <v>19</v>
      </c>
      <c r="I81" s="121">
        <v>19</v>
      </c>
      <c r="J81" s="121">
        <v>5</v>
      </c>
      <c r="K81" s="185"/>
    </row>
    <row r="82" spans="1:11" ht="13.2">
      <c r="A82" s="105">
        <v>19120620</v>
      </c>
      <c r="B82" s="119" t="s">
        <v>334</v>
      </c>
      <c r="C82" s="105">
        <v>17</v>
      </c>
      <c r="D82" s="105" t="s">
        <v>333</v>
      </c>
      <c r="E82" s="105" t="s">
        <v>508</v>
      </c>
      <c r="F82" s="105">
        <f t="shared" si="0"/>
        <v>40</v>
      </c>
      <c r="G82" s="105">
        <f t="shared" si="1"/>
        <v>40</v>
      </c>
      <c r="H82" s="105">
        <v>20</v>
      </c>
      <c r="I82" s="105">
        <v>15</v>
      </c>
      <c r="J82" s="105">
        <v>5</v>
      </c>
      <c r="K82" s="189" t="s">
        <v>545</v>
      </c>
    </row>
    <row r="83" spans="1:11" ht="13.2">
      <c r="A83" s="105">
        <v>19120668</v>
      </c>
      <c r="B83" s="119" t="s">
        <v>340</v>
      </c>
      <c r="C83" s="105">
        <v>17</v>
      </c>
      <c r="D83" s="105" t="s">
        <v>333</v>
      </c>
      <c r="E83" s="105" t="s">
        <v>508</v>
      </c>
      <c r="F83" s="105">
        <f t="shared" si="0"/>
        <v>40</v>
      </c>
      <c r="G83" s="105">
        <f t="shared" si="1"/>
        <v>40</v>
      </c>
      <c r="H83" s="105">
        <v>20</v>
      </c>
      <c r="I83" s="105">
        <v>15</v>
      </c>
      <c r="J83" s="105">
        <v>5</v>
      </c>
      <c r="K83" s="185"/>
    </row>
    <row r="84" spans="1:11" ht="13.2">
      <c r="A84" s="105">
        <v>19120628</v>
      </c>
      <c r="B84" s="119" t="s">
        <v>343</v>
      </c>
      <c r="C84" s="105">
        <v>17</v>
      </c>
      <c r="D84" s="105" t="s">
        <v>333</v>
      </c>
      <c r="E84" s="105" t="s">
        <v>508</v>
      </c>
      <c r="F84" s="105">
        <f t="shared" si="0"/>
        <v>40</v>
      </c>
      <c r="G84" s="105">
        <f t="shared" si="1"/>
        <v>40</v>
      </c>
      <c r="H84" s="105">
        <v>20</v>
      </c>
      <c r="I84" s="105">
        <v>15</v>
      </c>
      <c r="J84" s="105">
        <v>5</v>
      </c>
      <c r="K84" s="185"/>
    </row>
    <row r="85" spans="1:11" ht="13.2">
      <c r="A85" s="105">
        <v>19120443</v>
      </c>
      <c r="B85" s="119" t="s">
        <v>346</v>
      </c>
      <c r="C85" s="105">
        <v>17</v>
      </c>
      <c r="D85" s="105" t="s">
        <v>333</v>
      </c>
      <c r="E85" s="105" t="s">
        <v>508</v>
      </c>
      <c r="F85" s="105">
        <f t="shared" si="0"/>
        <v>40</v>
      </c>
      <c r="G85" s="105">
        <f t="shared" si="1"/>
        <v>40</v>
      </c>
      <c r="H85" s="105">
        <v>20</v>
      </c>
      <c r="I85" s="105">
        <v>15</v>
      </c>
      <c r="J85" s="105">
        <v>5</v>
      </c>
      <c r="K85" s="185"/>
    </row>
    <row r="86" spans="1:11" ht="13.2">
      <c r="A86" s="105">
        <v>19120650</v>
      </c>
      <c r="B86" s="119" t="s">
        <v>349</v>
      </c>
      <c r="C86" s="105">
        <v>17</v>
      </c>
      <c r="D86" s="105" t="s">
        <v>333</v>
      </c>
      <c r="E86" s="105" t="s">
        <v>508</v>
      </c>
      <c r="F86" s="105">
        <f t="shared" si="0"/>
        <v>40</v>
      </c>
      <c r="G86" s="105">
        <f t="shared" si="1"/>
        <v>40</v>
      </c>
      <c r="H86" s="105">
        <v>20</v>
      </c>
      <c r="I86" s="105">
        <v>15</v>
      </c>
      <c r="J86" s="105">
        <v>5</v>
      </c>
      <c r="K86" s="185"/>
    </row>
    <row r="87" spans="1:11" ht="13.2">
      <c r="A87" s="121">
        <v>18120514</v>
      </c>
      <c r="B87" s="122" t="s">
        <v>353</v>
      </c>
      <c r="C87" s="121">
        <v>18</v>
      </c>
      <c r="D87" s="121" t="s">
        <v>352</v>
      </c>
      <c r="E87" s="121" t="s">
        <v>509</v>
      </c>
      <c r="F87" s="105">
        <f t="shared" si="0"/>
        <v>35</v>
      </c>
      <c r="G87" s="105">
        <f t="shared" si="1"/>
        <v>35</v>
      </c>
      <c r="H87" s="121">
        <f t="shared" ref="H87:H91" si="26">0.85*20</f>
        <v>17</v>
      </c>
      <c r="I87" s="121">
        <f t="shared" ref="I87:I91" si="27">0.9*20</f>
        <v>18</v>
      </c>
      <c r="J87" s="121">
        <v>0</v>
      </c>
      <c r="K87" s="194" t="s">
        <v>546</v>
      </c>
    </row>
    <row r="88" spans="1:11" ht="13.2">
      <c r="A88" s="121">
        <v>18120139</v>
      </c>
      <c r="B88" s="122" t="s">
        <v>360</v>
      </c>
      <c r="C88" s="121">
        <v>18</v>
      </c>
      <c r="D88" s="121" t="s">
        <v>352</v>
      </c>
      <c r="E88" s="121" t="s">
        <v>509</v>
      </c>
      <c r="F88" s="105">
        <f t="shared" si="0"/>
        <v>35</v>
      </c>
      <c r="G88" s="105">
        <f t="shared" si="1"/>
        <v>35</v>
      </c>
      <c r="H88" s="121">
        <f t="shared" si="26"/>
        <v>17</v>
      </c>
      <c r="I88" s="121">
        <f t="shared" si="27"/>
        <v>18</v>
      </c>
      <c r="J88" s="121">
        <v>0</v>
      </c>
      <c r="K88" s="185"/>
    </row>
    <row r="89" spans="1:11" ht="13.2">
      <c r="A89" s="121">
        <v>1712603</v>
      </c>
      <c r="B89" s="122" t="s">
        <v>363</v>
      </c>
      <c r="C89" s="121">
        <v>18</v>
      </c>
      <c r="D89" s="121" t="s">
        <v>352</v>
      </c>
      <c r="E89" s="121" t="s">
        <v>509</v>
      </c>
      <c r="F89" s="105">
        <f t="shared" si="0"/>
        <v>35</v>
      </c>
      <c r="G89" s="105">
        <f t="shared" si="1"/>
        <v>35</v>
      </c>
      <c r="H89" s="121">
        <f t="shared" si="26"/>
        <v>17</v>
      </c>
      <c r="I89" s="121">
        <f t="shared" si="27"/>
        <v>18</v>
      </c>
      <c r="J89" s="121">
        <v>0</v>
      </c>
      <c r="K89" s="185"/>
    </row>
    <row r="90" spans="1:11" ht="13.2">
      <c r="A90" s="121">
        <v>19120452</v>
      </c>
      <c r="B90" s="122" t="s">
        <v>365</v>
      </c>
      <c r="C90" s="121">
        <v>18</v>
      </c>
      <c r="D90" s="121" t="s">
        <v>352</v>
      </c>
      <c r="E90" s="121" t="s">
        <v>509</v>
      </c>
      <c r="F90" s="105">
        <f t="shared" si="0"/>
        <v>35</v>
      </c>
      <c r="G90" s="105">
        <f t="shared" si="1"/>
        <v>35</v>
      </c>
      <c r="H90" s="121">
        <f t="shared" si="26"/>
        <v>17</v>
      </c>
      <c r="I90" s="121">
        <f t="shared" si="27"/>
        <v>18</v>
      </c>
      <c r="J90" s="121">
        <v>0</v>
      </c>
      <c r="K90" s="185"/>
    </row>
    <row r="91" spans="1:11" ht="13.2">
      <c r="A91" s="121">
        <v>18120525</v>
      </c>
      <c r="B91" s="122" t="s">
        <v>369</v>
      </c>
      <c r="C91" s="121">
        <v>18</v>
      </c>
      <c r="D91" s="121" t="s">
        <v>352</v>
      </c>
      <c r="E91" s="121" t="s">
        <v>509</v>
      </c>
      <c r="F91" s="105">
        <f t="shared" si="0"/>
        <v>35</v>
      </c>
      <c r="G91" s="105">
        <f t="shared" si="1"/>
        <v>35</v>
      </c>
      <c r="H91" s="121">
        <f t="shared" si="26"/>
        <v>17</v>
      </c>
      <c r="I91" s="121">
        <f t="shared" si="27"/>
        <v>18</v>
      </c>
      <c r="J91" s="121">
        <v>0</v>
      </c>
      <c r="K91" s="185"/>
    </row>
    <row r="92" spans="1:11" ht="13.2">
      <c r="A92" s="129">
        <v>19120721</v>
      </c>
      <c r="B92" s="113" t="s">
        <v>373</v>
      </c>
      <c r="C92" s="105">
        <v>19</v>
      </c>
      <c r="D92" s="105" t="s">
        <v>372</v>
      </c>
      <c r="E92" s="105" t="s">
        <v>508</v>
      </c>
      <c r="F92" s="105">
        <f t="shared" si="0"/>
        <v>44</v>
      </c>
      <c r="G92" s="105">
        <f t="shared" si="1"/>
        <v>44</v>
      </c>
      <c r="H92" s="105">
        <v>20</v>
      </c>
      <c r="I92" s="105">
        <v>20</v>
      </c>
      <c r="J92" s="105">
        <v>4</v>
      </c>
      <c r="K92" s="189" t="s">
        <v>547</v>
      </c>
    </row>
    <row r="93" spans="1:11" ht="13.2">
      <c r="A93" s="105">
        <v>19120728</v>
      </c>
      <c r="B93" s="119" t="s">
        <v>380</v>
      </c>
      <c r="C93" s="105">
        <v>19</v>
      </c>
      <c r="D93" s="105" t="s">
        <v>372</v>
      </c>
      <c r="E93" s="105" t="s">
        <v>508</v>
      </c>
      <c r="F93" s="105">
        <f t="shared" si="0"/>
        <v>44</v>
      </c>
      <c r="G93" s="105">
        <f t="shared" si="1"/>
        <v>44</v>
      </c>
      <c r="H93" s="105">
        <v>20</v>
      </c>
      <c r="I93" s="105">
        <v>20</v>
      </c>
      <c r="J93" s="105">
        <v>4</v>
      </c>
      <c r="K93" s="185"/>
    </row>
    <row r="94" spans="1:11" ht="13.2">
      <c r="A94" s="105">
        <v>19120731</v>
      </c>
      <c r="B94" s="119" t="s">
        <v>383</v>
      </c>
      <c r="C94" s="105">
        <v>19</v>
      </c>
      <c r="D94" s="105" t="s">
        <v>372</v>
      </c>
      <c r="E94" s="105" t="s">
        <v>508</v>
      </c>
      <c r="F94" s="105">
        <f t="shared" si="0"/>
        <v>44</v>
      </c>
      <c r="G94" s="105">
        <f t="shared" si="1"/>
        <v>44</v>
      </c>
      <c r="H94" s="105">
        <v>20</v>
      </c>
      <c r="I94" s="105">
        <v>20</v>
      </c>
      <c r="J94" s="105">
        <v>4</v>
      </c>
      <c r="K94" s="185"/>
    </row>
    <row r="95" spans="1:11" ht="13.2">
      <c r="A95" s="105">
        <v>19120678</v>
      </c>
      <c r="B95" s="119" t="s">
        <v>386</v>
      </c>
      <c r="C95" s="105">
        <v>19</v>
      </c>
      <c r="D95" s="105" t="s">
        <v>372</v>
      </c>
      <c r="E95" s="105" t="s">
        <v>508</v>
      </c>
      <c r="F95" s="105">
        <f t="shared" si="0"/>
        <v>44</v>
      </c>
      <c r="G95" s="105">
        <f t="shared" si="1"/>
        <v>44</v>
      </c>
      <c r="H95" s="105">
        <v>20</v>
      </c>
      <c r="I95" s="105">
        <v>20</v>
      </c>
      <c r="J95" s="105">
        <v>4</v>
      </c>
      <c r="K95" s="185"/>
    </row>
    <row r="96" spans="1:11" ht="13.2">
      <c r="A96" s="105">
        <v>19120699</v>
      </c>
      <c r="B96" s="119" t="s">
        <v>389</v>
      </c>
      <c r="C96" s="105">
        <v>19</v>
      </c>
      <c r="D96" s="105" t="s">
        <v>372</v>
      </c>
      <c r="E96" s="105" t="s">
        <v>508</v>
      </c>
      <c r="F96" s="105">
        <f t="shared" si="0"/>
        <v>44</v>
      </c>
      <c r="G96" s="105">
        <f t="shared" si="1"/>
        <v>44</v>
      </c>
      <c r="H96" s="105">
        <v>20</v>
      </c>
      <c r="I96" s="105">
        <v>20</v>
      </c>
      <c r="J96" s="105">
        <v>4</v>
      </c>
      <c r="K96" s="185"/>
    </row>
    <row r="97" spans="1:11" ht="13.2">
      <c r="A97" s="121">
        <v>19120272</v>
      </c>
      <c r="B97" s="122" t="s">
        <v>394</v>
      </c>
      <c r="C97" s="121">
        <v>20</v>
      </c>
      <c r="D97" s="121" t="s">
        <v>392</v>
      </c>
      <c r="E97" s="121" t="s">
        <v>510</v>
      </c>
      <c r="F97" s="105">
        <f t="shared" si="0"/>
        <v>32</v>
      </c>
      <c r="G97" s="105">
        <f t="shared" si="1"/>
        <v>32</v>
      </c>
      <c r="H97" s="121">
        <v>14</v>
      </c>
      <c r="I97" s="121">
        <v>14</v>
      </c>
      <c r="J97" s="121">
        <v>4</v>
      </c>
      <c r="K97" s="192"/>
    </row>
    <row r="98" spans="1:11" ht="13.2">
      <c r="A98" s="121">
        <v>19120260</v>
      </c>
      <c r="B98" s="122" t="s">
        <v>398</v>
      </c>
      <c r="C98" s="121">
        <v>20</v>
      </c>
      <c r="D98" s="121" t="s">
        <v>392</v>
      </c>
      <c r="E98" s="121" t="s">
        <v>510</v>
      </c>
      <c r="F98" s="105">
        <f t="shared" si="0"/>
        <v>32</v>
      </c>
      <c r="G98" s="105">
        <f t="shared" si="1"/>
        <v>32</v>
      </c>
      <c r="H98" s="121">
        <v>14</v>
      </c>
      <c r="I98" s="121">
        <v>14</v>
      </c>
      <c r="J98" s="121">
        <v>4</v>
      </c>
      <c r="K98" s="185"/>
    </row>
    <row r="99" spans="1:11" ht="13.2">
      <c r="A99" s="121">
        <v>19120175</v>
      </c>
      <c r="B99" s="122" t="s">
        <v>400</v>
      </c>
      <c r="C99" s="121">
        <v>20</v>
      </c>
      <c r="D99" s="121" t="s">
        <v>392</v>
      </c>
      <c r="E99" s="121" t="s">
        <v>510</v>
      </c>
      <c r="F99" s="105">
        <f t="shared" si="0"/>
        <v>32</v>
      </c>
      <c r="G99" s="105">
        <f t="shared" si="1"/>
        <v>32</v>
      </c>
      <c r="H99" s="121">
        <v>14</v>
      </c>
      <c r="I99" s="121">
        <v>14</v>
      </c>
      <c r="J99" s="121">
        <v>4</v>
      </c>
      <c r="K99" s="185"/>
    </row>
    <row r="100" spans="1:11" ht="13.2">
      <c r="A100" s="121">
        <v>19120152</v>
      </c>
      <c r="B100" s="122" t="s">
        <v>403</v>
      </c>
      <c r="C100" s="121">
        <v>20</v>
      </c>
      <c r="D100" s="121" t="s">
        <v>392</v>
      </c>
      <c r="E100" s="121" t="s">
        <v>510</v>
      </c>
      <c r="F100" s="105">
        <f t="shared" si="0"/>
        <v>32</v>
      </c>
      <c r="G100" s="105">
        <f t="shared" si="1"/>
        <v>32</v>
      </c>
      <c r="H100" s="121">
        <v>14</v>
      </c>
      <c r="I100" s="121">
        <v>14</v>
      </c>
      <c r="J100" s="121">
        <v>4</v>
      </c>
      <c r="K100" s="185"/>
    </row>
    <row r="101" spans="1:11" ht="13.2">
      <c r="A101" s="121"/>
      <c r="B101" s="122"/>
      <c r="C101" s="121">
        <v>20</v>
      </c>
      <c r="D101" s="121" t="s">
        <v>392</v>
      </c>
      <c r="E101" s="121" t="s">
        <v>510</v>
      </c>
      <c r="F101" s="105">
        <f t="shared" si="0"/>
        <v>32</v>
      </c>
      <c r="G101" s="105">
        <f t="shared" si="1"/>
        <v>32</v>
      </c>
      <c r="H101" s="121">
        <v>14</v>
      </c>
      <c r="I101" s="121">
        <v>14</v>
      </c>
      <c r="J101" s="121">
        <v>4</v>
      </c>
      <c r="K101" s="185"/>
    </row>
    <row r="102" spans="1:11" ht="13.2">
      <c r="A102" s="105">
        <v>19120201</v>
      </c>
      <c r="B102" s="119" t="s">
        <v>407</v>
      </c>
      <c r="C102" s="105">
        <v>21</v>
      </c>
      <c r="D102" s="105" t="s">
        <v>406</v>
      </c>
      <c r="E102" s="105" t="s">
        <v>509</v>
      </c>
      <c r="F102" s="105">
        <f t="shared" si="0"/>
        <v>38</v>
      </c>
      <c r="G102" s="105">
        <f t="shared" si="1"/>
        <v>38</v>
      </c>
      <c r="H102" s="105">
        <f t="shared" ref="H102:H106" si="28">0.8*20</f>
        <v>16</v>
      </c>
      <c r="I102" s="105">
        <f t="shared" ref="I102:I106" si="29">0.9*20</f>
        <v>18</v>
      </c>
      <c r="J102" s="105">
        <f t="shared" ref="J102:J106" si="30">0.8*5</f>
        <v>4</v>
      </c>
      <c r="K102" s="193" t="s">
        <v>548</v>
      </c>
    </row>
    <row r="103" spans="1:11" ht="13.2">
      <c r="A103" s="105">
        <v>19120250</v>
      </c>
      <c r="B103" s="119" t="s">
        <v>414</v>
      </c>
      <c r="C103" s="105">
        <v>21</v>
      </c>
      <c r="D103" s="105" t="s">
        <v>406</v>
      </c>
      <c r="E103" s="105" t="s">
        <v>509</v>
      </c>
      <c r="F103" s="105">
        <f t="shared" si="0"/>
        <v>38</v>
      </c>
      <c r="G103" s="105">
        <f t="shared" si="1"/>
        <v>38</v>
      </c>
      <c r="H103" s="105">
        <f t="shared" si="28"/>
        <v>16</v>
      </c>
      <c r="I103" s="105">
        <f t="shared" si="29"/>
        <v>18</v>
      </c>
      <c r="J103" s="105">
        <f t="shared" si="30"/>
        <v>4</v>
      </c>
      <c r="K103" s="185"/>
    </row>
    <row r="104" spans="1:11" ht="13.2">
      <c r="A104" s="105">
        <v>19120490</v>
      </c>
      <c r="B104" s="119" t="s">
        <v>417</v>
      </c>
      <c r="C104" s="105">
        <v>21</v>
      </c>
      <c r="D104" s="105" t="s">
        <v>406</v>
      </c>
      <c r="E104" s="105" t="s">
        <v>509</v>
      </c>
      <c r="F104" s="105">
        <f t="shared" si="0"/>
        <v>38</v>
      </c>
      <c r="G104" s="105">
        <f t="shared" si="1"/>
        <v>38</v>
      </c>
      <c r="H104" s="105">
        <f t="shared" si="28"/>
        <v>16</v>
      </c>
      <c r="I104" s="105">
        <f t="shared" si="29"/>
        <v>18</v>
      </c>
      <c r="J104" s="105">
        <f t="shared" si="30"/>
        <v>4</v>
      </c>
      <c r="K104" s="185"/>
    </row>
    <row r="105" spans="1:11" ht="13.2">
      <c r="A105" s="105">
        <v>19120493</v>
      </c>
      <c r="B105" s="119" t="s">
        <v>420</v>
      </c>
      <c r="C105" s="105">
        <v>21</v>
      </c>
      <c r="D105" s="105" t="s">
        <v>406</v>
      </c>
      <c r="E105" s="105" t="s">
        <v>509</v>
      </c>
      <c r="F105" s="105">
        <f t="shared" si="0"/>
        <v>38</v>
      </c>
      <c r="G105" s="105">
        <f t="shared" si="1"/>
        <v>38</v>
      </c>
      <c r="H105" s="105">
        <f t="shared" si="28"/>
        <v>16</v>
      </c>
      <c r="I105" s="105">
        <f t="shared" si="29"/>
        <v>18</v>
      </c>
      <c r="J105" s="105">
        <f t="shared" si="30"/>
        <v>4</v>
      </c>
      <c r="K105" s="185"/>
    </row>
    <row r="106" spans="1:11" ht="13.2">
      <c r="A106" s="105">
        <v>19120497</v>
      </c>
      <c r="B106" s="119" t="s">
        <v>423</v>
      </c>
      <c r="C106" s="105">
        <v>21</v>
      </c>
      <c r="D106" s="105" t="s">
        <v>406</v>
      </c>
      <c r="E106" s="105" t="s">
        <v>509</v>
      </c>
      <c r="F106" s="105">
        <f t="shared" si="0"/>
        <v>38</v>
      </c>
      <c r="G106" s="105">
        <f t="shared" si="1"/>
        <v>38</v>
      </c>
      <c r="H106" s="105">
        <f t="shared" si="28"/>
        <v>16</v>
      </c>
      <c r="I106" s="105">
        <f t="shared" si="29"/>
        <v>18</v>
      </c>
      <c r="J106" s="105">
        <f t="shared" si="30"/>
        <v>4</v>
      </c>
      <c r="K106" s="185"/>
    </row>
    <row r="107" spans="1:11" ht="13.2">
      <c r="A107" s="130">
        <v>18120419</v>
      </c>
      <c r="B107" s="128" t="s">
        <v>426</v>
      </c>
      <c r="C107" s="121">
        <v>22</v>
      </c>
      <c r="D107" s="121">
        <v>22</v>
      </c>
      <c r="E107" s="121" t="s">
        <v>507</v>
      </c>
      <c r="F107" s="105">
        <f t="shared" si="0"/>
        <v>29</v>
      </c>
      <c r="G107" s="105">
        <f t="shared" si="1"/>
        <v>29</v>
      </c>
      <c r="H107" s="121">
        <v>10</v>
      </c>
      <c r="I107" s="121">
        <v>15</v>
      </c>
      <c r="J107" s="121">
        <v>4</v>
      </c>
      <c r="K107" s="192" t="s">
        <v>549</v>
      </c>
    </row>
    <row r="108" spans="1:11" ht="13.2">
      <c r="A108" s="121">
        <v>19120058</v>
      </c>
      <c r="B108" s="122" t="s">
        <v>433</v>
      </c>
      <c r="C108" s="121">
        <v>22</v>
      </c>
      <c r="D108" s="121">
        <v>22</v>
      </c>
      <c r="E108" s="121" t="s">
        <v>507</v>
      </c>
      <c r="F108" s="105">
        <f t="shared" si="0"/>
        <v>29</v>
      </c>
      <c r="G108" s="105">
        <f t="shared" si="1"/>
        <v>29</v>
      </c>
      <c r="H108" s="121">
        <v>10</v>
      </c>
      <c r="I108" s="121">
        <v>15</v>
      </c>
      <c r="J108" s="121">
        <v>4</v>
      </c>
      <c r="K108" s="185"/>
    </row>
    <row r="109" spans="1:11" ht="13.2">
      <c r="A109" s="121">
        <v>19120060</v>
      </c>
      <c r="B109" s="122" t="s">
        <v>435</v>
      </c>
      <c r="C109" s="121">
        <v>22</v>
      </c>
      <c r="D109" s="121">
        <v>22</v>
      </c>
      <c r="E109" s="121" t="s">
        <v>507</v>
      </c>
      <c r="F109" s="105">
        <f t="shared" si="0"/>
        <v>29</v>
      </c>
      <c r="G109" s="105">
        <f t="shared" si="1"/>
        <v>29</v>
      </c>
      <c r="H109" s="121">
        <v>10</v>
      </c>
      <c r="I109" s="121">
        <v>15</v>
      </c>
      <c r="J109" s="121">
        <v>4</v>
      </c>
      <c r="K109" s="185"/>
    </row>
    <row r="110" spans="1:11" ht="13.2">
      <c r="A110" s="121">
        <v>19120064</v>
      </c>
      <c r="B110" s="125" t="s">
        <v>437</v>
      </c>
      <c r="C110" s="121">
        <v>22</v>
      </c>
      <c r="D110" s="121">
        <v>22</v>
      </c>
      <c r="E110" s="121" t="s">
        <v>507</v>
      </c>
      <c r="F110" s="105">
        <f t="shared" si="0"/>
        <v>29</v>
      </c>
      <c r="G110" s="105">
        <f t="shared" si="1"/>
        <v>29</v>
      </c>
      <c r="H110" s="121">
        <v>10</v>
      </c>
      <c r="I110" s="121">
        <v>15</v>
      </c>
      <c r="J110" s="121">
        <v>4</v>
      </c>
      <c r="K110" s="185"/>
    </row>
    <row r="111" spans="1:11" ht="13.2">
      <c r="A111" s="121">
        <v>19120167</v>
      </c>
      <c r="B111" s="122" t="s">
        <v>440</v>
      </c>
      <c r="C111" s="121">
        <v>22</v>
      </c>
      <c r="D111" s="121">
        <v>22</v>
      </c>
      <c r="E111" s="121" t="s">
        <v>507</v>
      </c>
      <c r="F111" s="105">
        <f t="shared" si="0"/>
        <v>29</v>
      </c>
      <c r="G111" s="105">
        <f t="shared" si="1"/>
        <v>29</v>
      </c>
      <c r="H111" s="121">
        <v>10</v>
      </c>
      <c r="I111" s="121">
        <v>15</v>
      </c>
      <c r="J111" s="121">
        <v>4</v>
      </c>
      <c r="K111" s="185"/>
    </row>
    <row r="112" spans="1:11" ht="13.2">
      <c r="A112" s="105">
        <v>19120508</v>
      </c>
      <c r="B112" s="119" t="s">
        <v>443</v>
      </c>
      <c r="C112" s="105">
        <v>23</v>
      </c>
      <c r="D112" s="105" t="s">
        <v>442</v>
      </c>
      <c r="E112" s="105" t="s">
        <v>509</v>
      </c>
      <c r="F112" s="105">
        <f t="shared" si="0"/>
        <v>28</v>
      </c>
      <c r="G112" s="105">
        <f t="shared" si="1"/>
        <v>28</v>
      </c>
      <c r="H112" s="105">
        <f t="shared" ref="H112:I112" si="31">0.6*20</f>
        <v>12</v>
      </c>
      <c r="I112" s="105">
        <f t="shared" si="31"/>
        <v>12</v>
      </c>
      <c r="J112" s="105">
        <f t="shared" ref="J112:J116" si="32">0.8*5</f>
        <v>4</v>
      </c>
      <c r="K112" s="193" t="s">
        <v>550</v>
      </c>
    </row>
    <row r="113" spans="1:11" ht="13.2">
      <c r="A113" s="105">
        <v>19120366</v>
      </c>
      <c r="B113" s="119" t="s">
        <v>451</v>
      </c>
      <c r="C113" s="105">
        <v>23</v>
      </c>
      <c r="D113" s="105" t="s">
        <v>442</v>
      </c>
      <c r="E113" s="105" t="s">
        <v>509</v>
      </c>
      <c r="F113" s="105">
        <f t="shared" si="0"/>
        <v>28</v>
      </c>
      <c r="G113" s="105">
        <f t="shared" si="1"/>
        <v>28</v>
      </c>
      <c r="H113" s="105">
        <f t="shared" ref="H113:I113" si="33">0.6*20</f>
        <v>12</v>
      </c>
      <c r="I113" s="105">
        <f t="shared" si="33"/>
        <v>12</v>
      </c>
      <c r="J113" s="105">
        <f t="shared" si="32"/>
        <v>4</v>
      </c>
      <c r="K113" s="185"/>
    </row>
    <row r="114" spans="1:11" ht="13.2">
      <c r="A114" s="105">
        <v>1612818</v>
      </c>
      <c r="B114" s="119" t="s">
        <v>453</v>
      </c>
      <c r="C114" s="105">
        <v>23</v>
      </c>
      <c r="D114" s="105" t="s">
        <v>442</v>
      </c>
      <c r="E114" s="105" t="s">
        <v>509</v>
      </c>
      <c r="F114" s="105">
        <f t="shared" si="0"/>
        <v>28</v>
      </c>
      <c r="G114" s="105">
        <f t="shared" si="1"/>
        <v>28</v>
      </c>
      <c r="H114" s="105">
        <f t="shared" ref="H114:I114" si="34">0.6*20</f>
        <v>12</v>
      </c>
      <c r="I114" s="105">
        <f t="shared" si="34"/>
        <v>12</v>
      </c>
      <c r="J114" s="105">
        <f t="shared" si="32"/>
        <v>4</v>
      </c>
      <c r="K114" s="185"/>
    </row>
    <row r="115" spans="1:11" ht="13.2">
      <c r="A115" s="105">
        <v>19120486</v>
      </c>
      <c r="B115" s="119" t="s">
        <v>455</v>
      </c>
      <c r="C115" s="105">
        <v>23</v>
      </c>
      <c r="D115" s="105" t="s">
        <v>442</v>
      </c>
      <c r="E115" s="105" t="s">
        <v>509</v>
      </c>
      <c r="F115" s="105">
        <f t="shared" si="0"/>
        <v>28</v>
      </c>
      <c r="G115" s="105">
        <f t="shared" si="1"/>
        <v>28</v>
      </c>
      <c r="H115" s="105">
        <f t="shared" ref="H115:I115" si="35">0.6*20</f>
        <v>12</v>
      </c>
      <c r="I115" s="105">
        <f t="shared" si="35"/>
        <v>12</v>
      </c>
      <c r="J115" s="105">
        <f t="shared" si="32"/>
        <v>4</v>
      </c>
      <c r="K115" s="185"/>
    </row>
    <row r="116" spans="1:11" ht="13.2">
      <c r="A116" s="120"/>
      <c r="B116" s="119"/>
      <c r="C116" s="105">
        <v>23</v>
      </c>
      <c r="D116" s="105" t="s">
        <v>442</v>
      </c>
      <c r="E116" s="105" t="s">
        <v>509</v>
      </c>
      <c r="F116" s="105">
        <f t="shared" si="0"/>
        <v>28</v>
      </c>
      <c r="G116" s="105">
        <f t="shared" si="1"/>
        <v>28</v>
      </c>
      <c r="H116" s="105">
        <f t="shared" ref="H116:I116" si="36">0.6*20</f>
        <v>12</v>
      </c>
      <c r="I116" s="105">
        <f t="shared" si="36"/>
        <v>12</v>
      </c>
      <c r="J116" s="105">
        <f t="shared" si="32"/>
        <v>4</v>
      </c>
      <c r="K116" s="185"/>
    </row>
    <row r="117" spans="1:11" ht="13.2">
      <c r="A117" s="121">
        <v>19120444</v>
      </c>
      <c r="B117" s="122" t="s">
        <v>459</v>
      </c>
      <c r="C117" s="121">
        <v>24</v>
      </c>
      <c r="D117" s="121" t="s">
        <v>458</v>
      </c>
      <c r="E117" s="121" t="s">
        <v>508</v>
      </c>
      <c r="F117" s="105">
        <f t="shared" si="0"/>
        <v>44</v>
      </c>
      <c r="G117" s="105">
        <f t="shared" si="1"/>
        <v>44</v>
      </c>
      <c r="H117" s="121">
        <v>20</v>
      </c>
      <c r="I117" s="121">
        <v>20</v>
      </c>
      <c r="J117" s="121">
        <v>4</v>
      </c>
      <c r="K117" s="192" t="s">
        <v>551</v>
      </c>
    </row>
    <row r="118" spans="1:11" ht="13.2">
      <c r="A118" s="121">
        <v>18120657</v>
      </c>
      <c r="B118" s="122" t="s">
        <v>466</v>
      </c>
      <c r="C118" s="121">
        <v>24</v>
      </c>
      <c r="D118" s="121" t="s">
        <v>458</v>
      </c>
      <c r="E118" s="121" t="s">
        <v>508</v>
      </c>
      <c r="F118" s="105">
        <f t="shared" si="0"/>
        <v>44</v>
      </c>
      <c r="G118" s="105">
        <f t="shared" si="1"/>
        <v>44</v>
      </c>
      <c r="H118" s="121">
        <v>20</v>
      </c>
      <c r="I118" s="121">
        <v>20</v>
      </c>
      <c r="J118" s="121">
        <v>4</v>
      </c>
      <c r="K118" s="185"/>
    </row>
    <row r="119" spans="1:11" ht="13.2">
      <c r="A119" s="121">
        <v>18120577</v>
      </c>
      <c r="B119" s="122" t="s">
        <v>470</v>
      </c>
      <c r="C119" s="121">
        <v>24</v>
      </c>
      <c r="D119" s="121" t="s">
        <v>458</v>
      </c>
      <c r="E119" s="121" t="s">
        <v>508</v>
      </c>
      <c r="F119" s="105">
        <f t="shared" si="0"/>
        <v>44</v>
      </c>
      <c r="G119" s="105">
        <f t="shared" si="1"/>
        <v>44</v>
      </c>
      <c r="H119" s="121">
        <v>20</v>
      </c>
      <c r="I119" s="121">
        <v>20</v>
      </c>
      <c r="J119" s="121">
        <v>4</v>
      </c>
      <c r="K119" s="185"/>
    </row>
    <row r="120" spans="1:11" ht="13.2">
      <c r="A120" s="121">
        <v>18120590</v>
      </c>
      <c r="B120" s="122" t="s">
        <v>473</v>
      </c>
      <c r="C120" s="121">
        <v>24</v>
      </c>
      <c r="D120" s="121" t="s">
        <v>458</v>
      </c>
      <c r="E120" s="121" t="s">
        <v>508</v>
      </c>
      <c r="F120" s="105">
        <f t="shared" si="0"/>
        <v>44</v>
      </c>
      <c r="G120" s="105">
        <f t="shared" si="1"/>
        <v>44</v>
      </c>
      <c r="H120" s="121">
        <v>20</v>
      </c>
      <c r="I120" s="121">
        <v>20</v>
      </c>
      <c r="J120" s="121">
        <v>4</v>
      </c>
      <c r="K120" s="185"/>
    </row>
    <row r="121" spans="1:11" ht="13.2">
      <c r="A121" s="121">
        <v>18120505</v>
      </c>
      <c r="B121" s="122" t="s">
        <v>476</v>
      </c>
      <c r="C121" s="121">
        <v>24</v>
      </c>
      <c r="D121" s="121" t="s">
        <v>458</v>
      </c>
      <c r="E121" s="121" t="s">
        <v>508</v>
      </c>
      <c r="F121" s="105">
        <f t="shared" si="0"/>
        <v>44</v>
      </c>
      <c r="G121" s="105">
        <f t="shared" si="1"/>
        <v>44</v>
      </c>
      <c r="H121" s="121">
        <v>20</v>
      </c>
      <c r="I121" s="121">
        <v>20</v>
      </c>
      <c r="J121" s="121">
        <v>4</v>
      </c>
      <c r="K121" s="185"/>
    </row>
    <row r="122" spans="1:11" ht="13.2">
      <c r="A122" s="131"/>
      <c r="B122" s="131"/>
      <c r="C122" s="131"/>
      <c r="D122" s="131"/>
      <c r="E122" s="131"/>
      <c r="F122" s="131"/>
      <c r="G122" s="131"/>
      <c r="H122" s="131"/>
      <c r="I122" s="131"/>
      <c r="J122" s="131"/>
      <c r="K122" s="132"/>
    </row>
    <row r="123" spans="1:11" ht="13.2">
      <c r="A123" s="131"/>
      <c r="B123" s="131"/>
      <c r="C123" s="131"/>
      <c r="D123" s="131"/>
      <c r="E123" s="131"/>
      <c r="F123" s="131"/>
      <c r="G123" s="131"/>
      <c r="H123" s="131"/>
      <c r="I123" s="131"/>
      <c r="J123" s="131"/>
      <c r="K123" s="132"/>
    </row>
    <row r="124" spans="1:11" ht="13.2">
      <c r="A124" s="131"/>
      <c r="B124" s="131"/>
      <c r="C124" s="131"/>
      <c r="D124" s="131"/>
      <c r="E124" s="131"/>
      <c r="F124" s="131"/>
      <c r="G124" s="131"/>
      <c r="H124" s="131"/>
      <c r="I124" s="131"/>
      <c r="J124" s="131"/>
      <c r="K124" s="132"/>
    </row>
    <row r="125" spans="1:11" ht="13.2">
      <c r="A125" s="131"/>
      <c r="B125" s="131"/>
      <c r="C125" s="131"/>
      <c r="D125" s="131"/>
      <c r="E125" s="131"/>
      <c r="F125" s="131"/>
      <c r="G125" s="131"/>
      <c r="H125" s="131"/>
      <c r="I125" s="131"/>
      <c r="J125" s="131"/>
      <c r="K125" s="132"/>
    </row>
    <row r="126" spans="1:11" ht="13.2">
      <c r="A126" s="131"/>
      <c r="B126" s="131"/>
      <c r="C126" s="131"/>
      <c r="D126" s="131"/>
      <c r="E126" s="131"/>
      <c r="F126" s="131"/>
      <c r="G126" s="131"/>
      <c r="H126" s="131"/>
      <c r="I126" s="131"/>
      <c r="J126" s="131"/>
      <c r="K126" s="132"/>
    </row>
    <row r="127" spans="1:11" ht="13.2">
      <c r="A127" s="131"/>
      <c r="B127" s="131"/>
      <c r="C127" s="131"/>
      <c r="D127" s="131"/>
      <c r="E127" s="131"/>
      <c r="F127" s="131"/>
      <c r="G127" s="131"/>
      <c r="H127" s="131"/>
      <c r="I127" s="131"/>
      <c r="J127" s="131"/>
      <c r="K127" s="132"/>
    </row>
    <row r="128" spans="1:11" ht="13.2">
      <c r="A128" s="131"/>
      <c r="B128" s="131"/>
      <c r="C128" s="131"/>
      <c r="D128" s="131"/>
      <c r="E128" s="131"/>
      <c r="F128" s="131"/>
      <c r="G128" s="131"/>
      <c r="H128" s="131"/>
      <c r="I128" s="131"/>
      <c r="J128" s="131"/>
      <c r="K128" s="132"/>
    </row>
    <row r="129" spans="1:11" ht="13.2">
      <c r="A129" s="131"/>
      <c r="B129" s="131"/>
      <c r="C129" s="131"/>
      <c r="D129" s="131"/>
      <c r="E129" s="131"/>
      <c r="F129" s="131"/>
      <c r="G129" s="131"/>
      <c r="H129" s="131"/>
      <c r="I129" s="131"/>
      <c r="J129" s="131"/>
      <c r="K129" s="132"/>
    </row>
    <row r="130" spans="1:11" ht="13.2">
      <c r="A130" s="131"/>
      <c r="B130" s="131"/>
      <c r="C130" s="131"/>
      <c r="D130" s="131"/>
      <c r="E130" s="131"/>
      <c r="F130" s="131"/>
      <c r="G130" s="131"/>
      <c r="H130" s="131"/>
      <c r="I130" s="131"/>
      <c r="J130" s="131"/>
      <c r="K130" s="132"/>
    </row>
    <row r="131" spans="1:11" ht="13.2">
      <c r="A131" s="131"/>
      <c r="B131" s="131"/>
      <c r="C131" s="131"/>
      <c r="D131" s="131"/>
      <c r="E131" s="131"/>
      <c r="F131" s="131"/>
      <c r="G131" s="131"/>
      <c r="H131" s="131"/>
      <c r="I131" s="131"/>
      <c r="J131" s="131"/>
      <c r="K131" s="132"/>
    </row>
    <row r="132" spans="1:11" ht="13.2">
      <c r="A132" s="131"/>
      <c r="B132" s="131"/>
      <c r="C132" s="131"/>
      <c r="D132" s="131"/>
      <c r="E132" s="131"/>
      <c r="F132" s="131"/>
      <c r="G132" s="131"/>
      <c r="H132" s="131"/>
      <c r="I132" s="131"/>
      <c r="J132" s="131"/>
      <c r="K132" s="132"/>
    </row>
    <row r="133" spans="1:11" ht="13.2">
      <c r="A133" s="131"/>
      <c r="B133" s="131"/>
      <c r="C133" s="131"/>
      <c r="D133" s="131"/>
      <c r="E133" s="131"/>
      <c r="F133" s="131"/>
      <c r="G133" s="131"/>
      <c r="H133" s="131"/>
      <c r="I133" s="131"/>
      <c r="J133" s="131"/>
      <c r="K133" s="132"/>
    </row>
    <row r="134" spans="1:11" ht="13.2">
      <c r="A134" s="131"/>
      <c r="B134" s="131"/>
      <c r="C134" s="131"/>
      <c r="D134" s="131"/>
      <c r="E134" s="131"/>
      <c r="F134" s="131"/>
      <c r="G134" s="131"/>
      <c r="H134" s="131"/>
      <c r="I134" s="131"/>
      <c r="J134" s="131"/>
      <c r="K134" s="132"/>
    </row>
    <row r="135" spans="1:11" ht="13.2">
      <c r="A135" s="131"/>
      <c r="B135" s="131"/>
      <c r="C135" s="131"/>
      <c r="D135" s="131"/>
      <c r="E135" s="131"/>
      <c r="F135" s="131"/>
      <c r="G135" s="131"/>
      <c r="H135" s="131"/>
      <c r="I135" s="131"/>
      <c r="J135" s="131"/>
      <c r="K135" s="132"/>
    </row>
    <row r="136" spans="1:11" ht="13.2">
      <c r="A136" s="131"/>
      <c r="B136" s="131"/>
      <c r="C136" s="131"/>
      <c r="D136" s="131"/>
      <c r="E136" s="131"/>
      <c r="F136" s="131"/>
      <c r="G136" s="131"/>
      <c r="H136" s="131"/>
      <c r="I136" s="131"/>
      <c r="J136" s="131"/>
      <c r="K136" s="132"/>
    </row>
    <row r="137" spans="1:11" ht="13.2">
      <c r="A137" s="131"/>
      <c r="B137" s="131"/>
      <c r="C137" s="131"/>
      <c r="D137" s="131"/>
      <c r="E137" s="131"/>
      <c r="F137" s="131"/>
      <c r="G137" s="131"/>
      <c r="H137" s="131"/>
      <c r="I137" s="131"/>
      <c r="J137" s="131"/>
      <c r="K137" s="132"/>
    </row>
    <row r="138" spans="1:11" ht="13.2">
      <c r="A138" s="131"/>
      <c r="B138" s="131"/>
      <c r="C138" s="131"/>
      <c r="D138" s="131"/>
      <c r="E138" s="131"/>
      <c r="F138" s="131"/>
      <c r="G138" s="131"/>
      <c r="H138" s="131"/>
      <c r="I138" s="131"/>
      <c r="J138" s="131"/>
      <c r="K138" s="132"/>
    </row>
    <row r="139" spans="1:11" ht="13.2">
      <c r="A139" s="131"/>
      <c r="B139" s="131"/>
      <c r="C139" s="131"/>
      <c r="D139" s="131"/>
      <c r="E139" s="131"/>
      <c r="F139" s="131"/>
      <c r="G139" s="131"/>
      <c r="H139" s="131"/>
      <c r="I139" s="131"/>
      <c r="J139" s="131"/>
      <c r="K139" s="132"/>
    </row>
    <row r="140" spans="1:11" ht="13.2">
      <c r="A140" s="131"/>
      <c r="B140" s="131"/>
      <c r="C140" s="131"/>
      <c r="D140" s="131"/>
      <c r="E140" s="131"/>
      <c r="F140" s="131"/>
      <c r="G140" s="131"/>
      <c r="H140" s="131"/>
      <c r="I140" s="131"/>
      <c r="J140" s="131"/>
      <c r="K140" s="132"/>
    </row>
    <row r="141" spans="1:11" ht="13.2">
      <c r="A141" s="131"/>
      <c r="B141" s="131"/>
      <c r="C141" s="131"/>
      <c r="D141" s="131"/>
      <c r="E141" s="131"/>
      <c r="F141" s="131"/>
      <c r="G141" s="131"/>
      <c r="H141" s="131"/>
      <c r="I141" s="131"/>
      <c r="J141" s="131"/>
      <c r="K141" s="132"/>
    </row>
    <row r="142" spans="1:11" ht="13.2">
      <c r="A142" s="131"/>
      <c r="B142" s="131"/>
      <c r="C142" s="131"/>
      <c r="D142" s="131"/>
      <c r="E142" s="131"/>
      <c r="F142" s="131"/>
      <c r="G142" s="131"/>
      <c r="H142" s="131"/>
      <c r="I142" s="131"/>
      <c r="J142" s="131"/>
      <c r="K142" s="132"/>
    </row>
    <row r="143" spans="1:11" ht="13.2">
      <c r="A143" s="131"/>
      <c r="B143" s="131"/>
      <c r="C143" s="131"/>
      <c r="D143" s="131"/>
      <c r="E143" s="131"/>
      <c r="F143" s="131"/>
      <c r="G143" s="131"/>
      <c r="H143" s="131"/>
      <c r="I143" s="131"/>
      <c r="J143" s="131"/>
      <c r="K143" s="132"/>
    </row>
    <row r="144" spans="1:11" ht="13.2">
      <c r="A144" s="131"/>
      <c r="B144" s="131"/>
      <c r="C144" s="131"/>
      <c r="D144" s="131"/>
      <c r="E144" s="131"/>
      <c r="F144" s="131"/>
      <c r="G144" s="131"/>
      <c r="H144" s="131"/>
      <c r="I144" s="131"/>
      <c r="J144" s="131"/>
      <c r="K144" s="132"/>
    </row>
    <row r="145" spans="1:11" ht="13.2">
      <c r="A145" s="131"/>
      <c r="B145" s="131"/>
      <c r="C145" s="131"/>
      <c r="D145" s="131"/>
      <c r="E145" s="131"/>
      <c r="F145" s="131"/>
      <c r="G145" s="131"/>
      <c r="H145" s="131"/>
      <c r="I145" s="131"/>
      <c r="J145" s="131"/>
      <c r="K145" s="132"/>
    </row>
    <row r="146" spans="1:11" ht="13.2">
      <c r="A146" s="131"/>
      <c r="B146" s="131"/>
      <c r="C146" s="131"/>
      <c r="D146" s="131"/>
      <c r="E146" s="131"/>
      <c r="F146" s="131"/>
      <c r="G146" s="131"/>
      <c r="H146" s="131"/>
      <c r="I146" s="131"/>
      <c r="J146" s="131"/>
      <c r="K146" s="132"/>
    </row>
    <row r="147" spans="1:11" ht="13.2">
      <c r="A147" s="131"/>
      <c r="B147" s="131"/>
      <c r="C147" s="131"/>
      <c r="D147" s="131"/>
      <c r="E147" s="131"/>
      <c r="F147" s="131"/>
      <c r="G147" s="131"/>
      <c r="H147" s="131"/>
      <c r="I147" s="131"/>
      <c r="J147" s="131"/>
      <c r="K147" s="132"/>
    </row>
    <row r="148" spans="1:11" ht="13.2">
      <c r="A148" s="131"/>
      <c r="B148" s="131"/>
      <c r="C148" s="131"/>
      <c r="D148" s="131"/>
      <c r="E148" s="131"/>
      <c r="F148" s="131"/>
      <c r="G148" s="131"/>
      <c r="H148" s="131"/>
      <c r="I148" s="131"/>
      <c r="J148" s="131"/>
      <c r="K148" s="132"/>
    </row>
    <row r="149" spans="1:11" ht="13.2">
      <c r="A149" s="131"/>
      <c r="B149" s="131"/>
      <c r="C149" s="131"/>
      <c r="D149" s="131"/>
      <c r="E149" s="131"/>
      <c r="F149" s="131"/>
      <c r="G149" s="131"/>
      <c r="H149" s="131"/>
      <c r="I149" s="131"/>
      <c r="J149" s="131"/>
      <c r="K149" s="132"/>
    </row>
    <row r="150" spans="1:11" ht="13.2">
      <c r="A150" s="131"/>
      <c r="B150" s="131"/>
      <c r="C150" s="131"/>
      <c r="D150" s="131"/>
      <c r="E150" s="131"/>
      <c r="F150" s="131"/>
      <c r="G150" s="131"/>
      <c r="H150" s="131"/>
      <c r="I150" s="131"/>
      <c r="J150" s="131"/>
      <c r="K150" s="132"/>
    </row>
    <row r="151" spans="1:11" ht="13.2">
      <c r="A151" s="131"/>
      <c r="B151" s="131"/>
      <c r="C151" s="131"/>
      <c r="D151" s="131"/>
      <c r="E151" s="131"/>
      <c r="F151" s="131"/>
      <c r="G151" s="131"/>
      <c r="H151" s="131"/>
      <c r="I151" s="131"/>
      <c r="J151" s="131"/>
      <c r="K151" s="132"/>
    </row>
    <row r="152" spans="1:11" ht="13.2">
      <c r="A152" s="131"/>
      <c r="B152" s="131"/>
      <c r="C152" s="131"/>
      <c r="D152" s="131"/>
      <c r="E152" s="131"/>
      <c r="F152" s="131"/>
      <c r="G152" s="131"/>
      <c r="H152" s="131"/>
      <c r="I152" s="131"/>
      <c r="J152" s="131"/>
      <c r="K152" s="132"/>
    </row>
    <row r="153" spans="1:11" ht="13.2">
      <c r="A153" s="131"/>
      <c r="B153" s="131"/>
      <c r="C153" s="131"/>
      <c r="D153" s="131"/>
      <c r="E153" s="131"/>
      <c r="F153" s="131"/>
      <c r="G153" s="131"/>
      <c r="H153" s="131"/>
      <c r="I153" s="131"/>
      <c r="J153" s="131"/>
      <c r="K153" s="132"/>
    </row>
    <row r="154" spans="1:11" ht="13.2">
      <c r="A154" s="131"/>
      <c r="B154" s="131"/>
      <c r="C154" s="131"/>
      <c r="D154" s="131"/>
      <c r="E154" s="131"/>
      <c r="F154" s="131"/>
      <c r="G154" s="131"/>
      <c r="H154" s="131"/>
      <c r="I154" s="131"/>
      <c r="J154" s="131"/>
      <c r="K154" s="132"/>
    </row>
    <row r="155" spans="1:11" ht="13.2">
      <c r="A155" s="131"/>
      <c r="B155" s="131"/>
      <c r="C155" s="131"/>
      <c r="D155" s="131"/>
      <c r="E155" s="131"/>
      <c r="F155" s="131"/>
      <c r="G155" s="131"/>
      <c r="H155" s="131"/>
      <c r="I155" s="131"/>
      <c r="J155" s="131"/>
      <c r="K155" s="132"/>
    </row>
    <row r="156" spans="1:11" ht="13.2">
      <c r="A156" s="131"/>
      <c r="B156" s="131"/>
      <c r="C156" s="131"/>
      <c r="D156" s="131"/>
      <c r="E156" s="131"/>
      <c r="F156" s="131"/>
      <c r="G156" s="131"/>
      <c r="H156" s="131"/>
      <c r="I156" s="131"/>
      <c r="J156" s="131"/>
      <c r="K156" s="132"/>
    </row>
    <row r="157" spans="1:11" ht="13.2">
      <c r="A157" s="131"/>
      <c r="B157" s="131"/>
      <c r="C157" s="131"/>
      <c r="D157" s="131"/>
      <c r="E157" s="131"/>
      <c r="F157" s="131"/>
      <c r="G157" s="131"/>
      <c r="H157" s="131"/>
      <c r="I157" s="131"/>
      <c r="J157" s="131"/>
      <c r="K157" s="132"/>
    </row>
    <row r="158" spans="1:11" ht="13.2">
      <c r="A158" s="131"/>
      <c r="B158" s="131"/>
      <c r="C158" s="131"/>
      <c r="D158" s="131"/>
      <c r="E158" s="131"/>
      <c r="F158" s="131"/>
      <c r="G158" s="131"/>
      <c r="H158" s="131"/>
      <c r="I158" s="131"/>
      <c r="J158" s="131"/>
      <c r="K158" s="132"/>
    </row>
    <row r="159" spans="1:11" ht="13.2">
      <c r="A159" s="131"/>
      <c r="B159" s="131"/>
      <c r="C159" s="131"/>
      <c r="D159" s="131"/>
      <c r="E159" s="131"/>
      <c r="F159" s="131"/>
      <c r="G159" s="131"/>
      <c r="H159" s="131"/>
      <c r="I159" s="131"/>
      <c r="J159" s="131"/>
      <c r="K159" s="132"/>
    </row>
    <row r="160" spans="1:11" ht="13.2">
      <c r="A160" s="131"/>
      <c r="B160" s="131"/>
      <c r="C160" s="131"/>
      <c r="D160" s="131"/>
      <c r="E160" s="131"/>
      <c r="F160" s="131"/>
      <c r="G160" s="131"/>
      <c r="H160" s="131"/>
      <c r="I160" s="131"/>
      <c r="J160" s="131"/>
      <c r="K160" s="132"/>
    </row>
    <row r="161" spans="1:11" ht="13.2">
      <c r="A161" s="131"/>
      <c r="B161" s="131"/>
      <c r="C161" s="131"/>
      <c r="D161" s="131"/>
      <c r="E161" s="131"/>
      <c r="F161" s="131"/>
      <c r="G161" s="131"/>
      <c r="H161" s="131"/>
      <c r="I161" s="131"/>
      <c r="J161" s="131"/>
      <c r="K161" s="132"/>
    </row>
    <row r="162" spans="1:11" ht="13.2">
      <c r="A162" s="131"/>
      <c r="B162" s="131"/>
      <c r="C162" s="131"/>
      <c r="D162" s="131"/>
      <c r="E162" s="131"/>
      <c r="F162" s="131"/>
      <c r="G162" s="131"/>
      <c r="H162" s="131"/>
      <c r="I162" s="131"/>
      <c r="J162" s="131"/>
      <c r="K162" s="132"/>
    </row>
    <row r="163" spans="1:11" ht="13.2">
      <c r="A163" s="131"/>
      <c r="B163" s="131"/>
      <c r="C163" s="131"/>
      <c r="D163" s="131"/>
      <c r="E163" s="131"/>
      <c r="F163" s="131"/>
      <c r="G163" s="131"/>
      <c r="H163" s="131"/>
      <c r="I163" s="131"/>
      <c r="J163" s="131"/>
      <c r="K163" s="132"/>
    </row>
    <row r="164" spans="1:11" ht="13.2">
      <c r="A164" s="131"/>
      <c r="B164" s="131"/>
      <c r="C164" s="131"/>
      <c r="D164" s="131"/>
      <c r="E164" s="131"/>
      <c r="F164" s="131"/>
      <c r="G164" s="131"/>
      <c r="H164" s="131"/>
      <c r="I164" s="131"/>
      <c r="J164" s="131"/>
      <c r="K164" s="132"/>
    </row>
    <row r="165" spans="1:11" ht="13.2">
      <c r="A165" s="131"/>
      <c r="B165" s="131"/>
      <c r="C165" s="131"/>
      <c r="D165" s="131"/>
      <c r="E165" s="131"/>
      <c r="F165" s="131"/>
      <c r="G165" s="131"/>
      <c r="H165" s="131"/>
      <c r="I165" s="131"/>
      <c r="J165" s="131"/>
      <c r="K165" s="132"/>
    </row>
    <row r="166" spans="1:11" ht="13.2">
      <c r="A166" s="131"/>
      <c r="B166" s="131"/>
      <c r="C166" s="131"/>
      <c r="D166" s="131"/>
      <c r="E166" s="131"/>
      <c r="F166" s="131"/>
      <c r="G166" s="131"/>
      <c r="H166" s="131"/>
      <c r="I166" s="131"/>
      <c r="J166" s="131"/>
      <c r="K166" s="132"/>
    </row>
    <row r="167" spans="1:11" ht="13.2">
      <c r="A167" s="131"/>
      <c r="B167" s="131"/>
      <c r="C167" s="131"/>
      <c r="D167" s="131"/>
      <c r="E167" s="131"/>
      <c r="F167" s="131"/>
      <c r="G167" s="131"/>
      <c r="H167" s="131"/>
      <c r="I167" s="131"/>
      <c r="J167" s="131"/>
      <c r="K167" s="132"/>
    </row>
    <row r="168" spans="1:11" ht="13.2">
      <c r="A168" s="131"/>
      <c r="B168" s="131"/>
      <c r="C168" s="131"/>
      <c r="D168" s="131"/>
      <c r="E168" s="131"/>
      <c r="F168" s="131"/>
      <c r="G168" s="131"/>
      <c r="H168" s="131"/>
      <c r="I168" s="131"/>
      <c r="J168" s="131"/>
      <c r="K168" s="132"/>
    </row>
    <row r="169" spans="1:11" ht="13.2">
      <c r="A169" s="131"/>
      <c r="B169" s="131"/>
      <c r="C169" s="131"/>
      <c r="D169" s="131"/>
      <c r="E169" s="131"/>
      <c r="F169" s="131"/>
      <c r="G169" s="131"/>
      <c r="H169" s="131"/>
      <c r="I169" s="131"/>
      <c r="J169" s="131"/>
      <c r="K169" s="132"/>
    </row>
    <row r="170" spans="1:11" ht="13.2">
      <c r="A170" s="131"/>
      <c r="B170" s="131"/>
      <c r="C170" s="131"/>
      <c r="D170" s="131"/>
      <c r="E170" s="131"/>
      <c r="F170" s="131"/>
      <c r="G170" s="131"/>
      <c r="H170" s="131"/>
      <c r="I170" s="131"/>
      <c r="J170" s="131"/>
      <c r="K170" s="132"/>
    </row>
    <row r="171" spans="1:11" ht="13.2">
      <c r="A171" s="131"/>
      <c r="B171" s="131"/>
      <c r="C171" s="131"/>
      <c r="D171" s="131"/>
      <c r="E171" s="131"/>
      <c r="F171" s="131"/>
      <c r="G171" s="131"/>
      <c r="H171" s="131"/>
      <c r="I171" s="131"/>
      <c r="J171" s="131"/>
      <c r="K171" s="132"/>
    </row>
    <row r="172" spans="1:11" ht="13.2">
      <c r="A172" s="131"/>
      <c r="B172" s="131"/>
      <c r="C172" s="131"/>
      <c r="D172" s="131"/>
      <c r="E172" s="131"/>
      <c r="F172" s="131"/>
      <c r="G172" s="131"/>
      <c r="H172" s="131"/>
      <c r="I172" s="131"/>
      <c r="J172" s="131"/>
      <c r="K172" s="132"/>
    </row>
    <row r="173" spans="1:11" ht="13.2">
      <c r="A173" s="131"/>
      <c r="B173" s="131"/>
      <c r="C173" s="131"/>
      <c r="D173" s="131"/>
      <c r="E173" s="131"/>
      <c r="F173" s="131"/>
      <c r="G173" s="131"/>
      <c r="H173" s="131"/>
      <c r="I173" s="131"/>
      <c r="J173" s="131"/>
      <c r="K173" s="132"/>
    </row>
    <row r="174" spans="1:11" ht="13.2">
      <c r="A174" s="131"/>
      <c r="B174" s="131"/>
      <c r="C174" s="131"/>
      <c r="D174" s="131"/>
      <c r="E174" s="131"/>
      <c r="F174" s="131"/>
      <c r="G174" s="131"/>
      <c r="H174" s="131"/>
      <c r="I174" s="131"/>
      <c r="J174" s="131"/>
      <c r="K174" s="132"/>
    </row>
    <row r="175" spans="1:11" ht="13.2">
      <c r="A175" s="131"/>
      <c r="B175" s="131"/>
      <c r="C175" s="131"/>
      <c r="D175" s="131"/>
      <c r="E175" s="131"/>
      <c r="F175" s="131"/>
      <c r="G175" s="131"/>
      <c r="H175" s="131"/>
      <c r="I175" s="131"/>
      <c r="J175" s="131"/>
      <c r="K175" s="132"/>
    </row>
    <row r="176" spans="1:11" ht="13.2">
      <c r="A176" s="131"/>
      <c r="B176" s="131"/>
      <c r="C176" s="131"/>
      <c r="D176" s="131"/>
      <c r="E176" s="131"/>
      <c r="F176" s="131"/>
      <c r="G176" s="131"/>
      <c r="H176" s="131"/>
      <c r="I176" s="131"/>
      <c r="J176" s="131"/>
      <c r="K176" s="132"/>
    </row>
    <row r="177" spans="1:11" ht="13.2">
      <c r="A177" s="131"/>
      <c r="B177" s="131"/>
      <c r="C177" s="131"/>
      <c r="D177" s="131"/>
      <c r="E177" s="131"/>
      <c r="F177" s="131"/>
      <c r="G177" s="131"/>
      <c r="H177" s="131"/>
      <c r="I177" s="131"/>
      <c r="J177" s="131"/>
      <c r="K177" s="132"/>
    </row>
    <row r="178" spans="1:11" ht="13.2">
      <c r="A178" s="131"/>
      <c r="B178" s="131"/>
      <c r="C178" s="131"/>
      <c r="D178" s="131"/>
      <c r="E178" s="131"/>
      <c r="F178" s="131"/>
      <c r="G178" s="131"/>
      <c r="H178" s="131"/>
      <c r="I178" s="131"/>
      <c r="J178" s="131"/>
      <c r="K178" s="132"/>
    </row>
    <row r="179" spans="1:11" ht="13.2">
      <c r="A179" s="131"/>
      <c r="B179" s="131"/>
      <c r="C179" s="131"/>
      <c r="D179" s="131"/>
      <c r="E179" s="131"/>
      <c r="F179" s="131"/>
      <c r="G179" s="131"/>
      <c r="H179" s="131"/>
      <c r="I179" s="131"/>
      <c r="J179" s="131"/>
      <c r="K179" s="132"/>
    </row>
    <row r="180" spans="1:11" ht="13.2">
      <c r="A180" s="131"/>
      <c r="B180" s="131"/>
      <c r="C180" s="131"/>
      <c r="D180" s="131"/>
      <c r="E180" s="131"/>
      <c r="F180" s="131"/>
      <c r="G180" s="131"/>
      <c r="H180" s="131"/>
      <c r="I180" s="131"/>
      <c r="J180" s="131"/>
      <c r="K180" s="132"/>
    </row>
    <row r="181" spans="1:11" ht="13.2">
      <c r="A181" s="131"/>
      <c r="B181" s="131"/>
      <c r="C181" s="131"/>
      <c r="D181" s="131"/>
      <c r="E181" s="131"/>
      <c r="F181" s="131"/>
      <c r="G181" s="131"/>
      <c r="H181" s="131"/>
      <c r="I181" s="131"/>
      <c r="J181" s="131"/>
      <c r="K181" s="132"/>
    </row>
    <row r="182" spans="1:11" ht="13.2">
      <c r="A182" s="131"/>
      <c r="B182" s="131"/>
      <c r="C182" s="131"/>
      <c r="D182" s="131"/>
      <c r="E182" s="131"/>
      <c r="F182" s="131"/>
      <c r="G182" s="131"/>
      <c r="H182" s="131"/>
      <c r="I182" s="131"/>
      <c r="J182" s="131"/>
      <c r="K182" s="132"/>
    </row>
    <row r="183" spans="1:11" ht="13.2">
      <c r="A183" s="131"/>
      <c r="B183" s="131"/>
      <c r="C183" s="131"/>
      <c r="D183" s="131"/>
      <c r="E183" s="131"/>
      <c r="F183" s="131"/>
      <c r="G183" s="131"/>
      <c r="H183" s="131"/>
      <c r="I183" s="131"/>
      <c r="J183" s="131"/>
      <c r="K183" s="132"/>
    </row>
    <row r="184" spans="1:11" ht="13.2">
      <c r="A184" s="131"/>
      <c r="B184" s="131"/>
      <c r="C184" s="131"/>
      <c r="D184" s="131"/>
      <c r="E184" s="131"/>
      <c r="F184" s="131"/>
      <c r="G184" s="131"/>
      <c r="H184" s="131"/>
      <c r="I184" s="131"/>
      <c r="J184" s="131"/>
      <c r="K184" s="132"/>
    </row>
    <row r="185" spans="1:11" ht="13.2">
      <c r="A185" s="131"/>
      <c r="B185" s="131"/>
      <c r="C185" s="131"/>
      <c r="D185" s="131"/>
      <c r="E185" s="131"/>
      <c r="F185" s="131"/>
      <c r="G185" s="131"/>
      <c r="H185" s="131"/>
      <c r="I185" s="131"/>
      <c r="J185" s="131"/>
      <c r="K185" s="132"/>
    </row>
    <row r="186" spans="1:11" ht="13.2">
      <c r="A186" s="131"/>
      <c r="B186" s="131"/>
      <c r="C186" s="131"/>
      <c r="D186" s="131"/>
      <c r="E186" s="131"/>
      <c r="F186" s="131"/>
      <c r="G186" s="131"/>
      <c r="H186" s="131"/>
      <c r="I186" s="131"/>
      <c r="J186" s="131"/>
      <c r="K186" s="132"/>
    </row>
    <row r="187" spans="1:11" ht="13.2">
      <c r="A187" s="131"/>
      <c r="B187" s="131"/>
      <c r="C187" s="131"/>
      <c r="D187" s="131"/>
      <c r="E187" s="131"/>
      <c r="F187" s="131"/>
      <c r="G187" s="131"/>
      <c r="H187" s="131"/>
      <c r="I187" s="131"/>
      <c r="J187" s="131"/>
      <c r="K187" s="132"/>
    </row>
    <row r="188" spans="1:11" ht="13.2">
      <c r="A188" s="131"/>
      <c r="B188" s="131"/>
      <c r="C188" s="131"/>
      <c r="D188" s="131"/>
      <c r="E188" s="131"/>
      <c r="F188" s="131"/>
      <c r="G188" s="131"/>
      <c r="H188" s="131"/>
      <c r="I188" s="131"/>
      <c r="J188" s="131"/>
      <c r="K188" s="132"/>
    </row>
    <row r="189" spans="1:11" ht="13.2">
      <c r="A189" s="131"/>
      <c r="B189" s="131"/>
      <c r="C189" s="131"/>
      <c r="D189" s="131"/>
      <c r="E189" s="131"/>
      <c r="F189" s="131"/>
      <c r="G189" s="131"/>
      <c r="H189" s="131"/>
      <c r="I189" s="131"/>
      <c r="J189" s="131"/>
      <c r="K189" s="132"/>
    </row>
    <row r="190" spans="1:11" ht="13.2">
      <c r="A190" s="131"/>
      <c r="B190" s="131"/>
      <c r="C190" s="131"/>
      <c r="D190" s="131"/>
      <c r="E190" s="131"/>
      <c r="F190" s="131"/>
      <c r="G190" s="131"/>
      <c r="H190" s="131"/>
      <c r="I190" s="131"/>
      <c r="J190" s="131"/>
      <c r="K190" s="132"/>
    </row>
    <row r="191" spans="1:11" ht="13.2">
      <c r="A191" s="131"/>
      <c r="B191" s="131"/>
      <c r="C191" s="131"/>
      <c r="D191" s="131"/>
      <c r="E191" s="131"/>
      <c r="F191" s="131"/>
      <c r="G191" s="131"/>
      <c r="H191" s="131"/>
      <c r="I191" s="131"/>
      <c r="J191" s="131"/>
      <c r="K191" s="132"/>
    </row>
    <row r="192" spans="1:11" ht="13.2">
      <c r="A192" s="131"/>
      <c r="B192" s="131"/>
      <c r="C192" s="131"/>
      <c r="D192" s="131"/>
      <c r="E192" s="131"/>
      <c r="F192" s="131"/>
      <c r="G192" s="131"/>
      <c r="H192" s="131"/>
      <c r="I192" s="131"/>
      <c r="J192" s="131"/>
      <c r="K192" s="132"/>
    </row>
    <row r="193" spans="1:11" ht="13.2">
      <c r="A193" s="131"/>
      <c r="B193" s="131"/>
      <c r="C193" s="131"/>
      <c r="D193" s="131"/>
      <c r="E193" s="131"/>
      <c r="F193" s="131"/>
      <c r="G193" s="131"/>
      <c r="H193" s="131"/>
      <c r="I193" s="131"/>
      <c r="J193" s="131"/>
      <c r="K193" s="132"/>
    </row>
    <row r="194" spans="1:11" ht="13.2">
      <c r="A194" s="131"/>
      <c r="B194" s="131"/>
      <c r="C194" s="131"/>
      <c r="D194" s="131"/>
      <c r="E194" s="131"/>
      <c r="F194" s="131"/>
      <c r="G194" s="131"/>
      <c r="H194" s="131"/>
      <c r="I194" s="131"/>
      <c r="J194" s="131"/>
      <c r="K194" s="132"/>
    </row>
    <row r="195" spans="1:11" ht="13.2">
      <c r="A195" s="131"/>
      <c r="B195" s="131"/>
      <c r="C195" s="131"/>
      <c r="D195" s="131"/>
      <c r="E195" s="131"/>
      <c r="F195" s="131"/>
      <c r="G195" s="131"/>
      <c r="H195" s="131"/>
      <c r="I195" s="131"/>
      <c r="J195" s="131"/>
      <c r="K195" s="132"/>
    </row>
    <row r="196" spans="1:11" ht="13.2">
      <c r="A196" s="131"/>
      <c r="B196" s="131"/>
      <c r="C196" s="131"/>
      <c r="D196" s="131"/>
      <c r="E196" s="131"/>
      <c r="F196" s="131"/>
      <c r="G196" s="131"/>
      <c r="H196" s="131"/>
      <c r="I196" s="131"/>
      <c r="J196" s="131"/>
      <c r="K196" s="132"/>
    </row>
    <row r="197" spans="1:11" ht="13.2">
      <c r="A197" s="131"/>
      <c r="B197" s="131"/>
      <c r="C197" s="131"/>
      <c r="D197" s="131"/>
      <c r="E197" s="131"/>
      <c r="F197" s="131"/>
      <c r="G197" s="131"/>
      <c r="H197" s="131"/>
      <c r="I197" s="131"/>
      <c r="J197" s="131"/>
      <c r="K197" s="132"/>
    </row>
    <row r="198" spans="1:11" ht="13.2">
      <c r="A198" s="131"/>
      <c r="B198" s="131"/>
      <c r="C198" s="131"/>
      <c r="D198" s="131"/>
      <c r="E198" s="131"/>
      <c r="F198" s="131"/>
      <c r="G198" s="131"/>
      <c r="H198" s="131"/>
      <c r="I198" s="131"/>
      <c r="J198" s="131"/>
      <c r="K198" s="132"/>
    </row>
    <row r="199" spans="1:11" ht="13.2">
      <c r="A199" s="131"/>
      <c r="B199" s="131"/>
      <c r="C199" s="131"/>
      <c r="D199" s="131"/>
      <c r="E199" s="131"/>
      <c r="F199" s="131"/>
      <c r="G199" s="131"/>
      <c r="H199" s="131"/>
      <c r="I199" s="131"/>
      <c r="J199" s="131"/>
      <c r="K199" s="132"/>
    </row>
    <row r="200" spans="1:11" ht="13.2">
      <c r="A200" s="131"/>
      <c r="B200" s="131"/>
      <c r="C200" s="131"/>
      <c r="D200" s="131"/>
      <c r="E200" s="131"/>
      <c r="F200" s="131"/>
      <c r="G200" s="131"/>
      <c r="H200" s="131"/>
      <c r="I200" s="131"/>
      <c r="J200" s="131"/>
      <c r="K200" s="132"/>
    </row>
    <row r="201" spans="1:11" ht="13.2">
      <c r="A201" s="131"/>
      <c r="B201" s="131"/>
      <c r="C201" s="131"/>
      <c r="D201" s="131"/>
      <c r="E201" s="131"/>
      <c r="F201" s="131"/>
      <c r="G201" s="131"/>
      <c r="H201" s="131"/>
      <c r="I201" s="131"/>
      <c r="J201" s="131"/>
      <c r="K201" s="132"/>
    </row>
    <row r="202" spans="1:11" ht="13.2">
      <c r="A202" s="131"/>
      <c r="B202" s="131"/>
      <c r="C202" s="131"/>
      <c r="D202" s="131"/>
      <c r="E202" s="131"/>
      <c r="F202" s="131"/>
      <c r="G202" s="131"/>
      <c r="H202" s="131"/>
      <c r="I202" s="131"/>
      <c r="J202" s="131"/>
      <c r="K202" s="132"/>
    </row>
    <row r="203" spans="1:11" ht="13.2">
      <c r="A203" s="131"/>
      <c r="B203" s="131"/>
      <c r="C203" s="131"/>
      <c r="D203" s="131"/>
      <c r="E203" s="131"/>
      <c r="F203" s="131"/>
      <c r="G203" s="131"/>
      <c r="H203" s="131"/>
      <c r="I203" s="131"/>
      <c r="J203" s="131"/>
      <c r="K203" s="132"/>
    </row>
    <row r="204" spans="1:11" ht="13.2">
      <c r="A204" s="131"/>
      <c r="B204" s="131"/>
      <c r="C204" s="131"/>
      <c r="D204" s="131"/>
      <c r="E204" s="131"/>
      <c r="F204" s="131"/>
      <c r="G204" s="131"/>
      <c r="H204" s="131"/>
      <c r="I204" s="131"/>
      <c r="J204" s="131"/>
      <c r="K204" s="132"/>
    </row>
    <row r="205" spans="1:11" ht="13.2">
      <c r="A205" s="131"/>
      <c r="B205" s="131"/>
      <c r="C205" s="131"/>
      <c r="D205" s="131"/>
      <c r="E205" s="131"/>
      <c r="F205" s="131"/>
      <c r="G205" s="131"/>
      <c r="H205" s="131"/>
      <c r="I205" s="131"/>
      <c r="J205" s="131"/>
      <c r="K205" s="132"/>
    </row>
    <row r="206" spans="1:11" ht="13.2">
      <c r="A206" s="131"/>
      <c r="B206" s="131"/>
      <c r="C206" s="131"/>
      <c r="D206" s="131"/>
      <c r="E206" s="131"/>
      <c r="F206" s="131"/>
      <c r="G206" s="131"/>
      <c r="H206" s="131"/>
      <c r="I206" s="131"/>
      <c r="J206" s="131"/>
      <c r="K206" s="132"/>
    </row>
    <row r="207" spans="1:11" ht="13.2">
      <c r="A207" s="131"/>
      <c r="B207" s="131"/>
      <c r="C207" s="131"/>
      <c r="D207" s="131"/>
      <c r="E207" s="131"/>
      <c r="F207" s="131"/>
      <c r="G207" s="131"/>
      <c r="H207" s="131"/>
      <c r="I207" s="131"/>
      <c r="J207" s="131"/>
      <c r="K207" s="132"/>
    </row>
    <row r="208" spans="1:11" ht="13.2">
      <c r="A208" s="131"/>
      <c r="B208" s="131"/>
      <c r="C208" s="131"/>
      <c r="D208" s="131"/>
      <c r="E208" s="131"/>
      <c r="F208" s="131"/>
      <c r="G208" s="131"/>
      <c r="H208" s="131"/>
      <c r="I208" s="131"/>
      <c r="J208" s="131"/>
      <c r="K208" s="132"/>
    </row>
    <row r="209" spans="1:11" ht="13.2">
      <c r="A209" s="131"/>
      <c r="B209" s="131"/>
      <c r="C209" s="131"/>
      <c r="D209" s="131"/>
      <c r="E209" s="131"/>
      <c r="F209" s="131"/>
      <c r="G209" s="131"/>
      <c r="H209" s="131"/>
      <c r="I209" s="131"/>
      <c r="J209" s="131"/>
      <c r="K209" s="132"/>
    </row>
    <row r="210" spans="1:11" ht="13.2">
      <c r="A210" s="131"/>
      <c r="B210" s="131"/>
      <c r="C210" s="131"/>
      <c r="D210" s="131"/>
      <c r="E210" s="131"/>
      <c r="F210" s="131"/>
      <c r="G210" s="131"/>
      <c r="H210" s="131"/>
      <c r="I210" s="131"/>
      <c r="J210" s="131"/>
      <c r="K210" s="132"/>
    </row>
    <row r="211" spans="1:11" ht="13.2">
      <c r="A211" s="131"/>
      <c r="B211" s="131"/>
      <c r="C211" s="131"/>
      <c r="D211" s="131"/>
      <c r="E211" s="131"/>
      <c r="F211" s="131"/>
      <c r="G211" s="131"/>
      <c r="H211" s="131"/>
      <c r="I211" s="131"/>
      <c r="J211" s="131"/>
      <c r="K211" s="132"/>
    </row>
    <row r="212" spans="1:11" ht="13.2">
      <c r="A212" s="131"/>
      <c r="B212" s="131"/>
      <c r="C212" s="131"/>
      <c r="D212" s="131"/>
      <c r="E212" s="131"/>
      <c r="F212" s="131"/>
      <c r="G212" s="131"/>
      <c r="H212" s="131"/>
      <c r="I212" s="131"/>
      <c r="J212" s="131"/>
      <c r="K212" s="132"/>
    </row>
    <row r="213" spans="1:11" ht="13.2">
      <c r="A213" s="131"/>
      <c r="B213" s="131"/>
      <c r="C213" s="131"/>
      <c r="D213" s="131"/>
      <c r="E213" s="131"/>
      <c r="F213" s="131"/>
      <c r="G213" s="131"/>
      <c r="H213" s="131"/>
      <c r="I213" s="131"/>
      <c r="J213" s="131"/>
      <c r="K213" s="132"/>
    </row>
    <row r="214" spans="1:11" ht="13.2">
      <c r="A214" s="131"/>
      <c r="B214" s="131"/>
      <c r="C214" s="131"/>
      <c r="D214" s="131"/>
      <c r="E214" s="131"/>
      <c r="F214" s="131"/>
      <c r="G214" s="131"/>
      <c r="H214" s="131"/>
      <c r="I214" s="131"/>
      <c r="J214" s="131"/>
      <c r="K214" s="132"/>
    </row>
    <row r="215" spans="1:11" ht="13.2">
      <c r="A215" s="131"/>
      <c r="B215" s="131"/>
      <c r="C215" s="131"/>
      <c r="D215" s="131"/>
      <c r="E215" s="131"/>
      <c r="F215" s="131"/>
      <c r="G215" s="131"/>
      <c r="H215" s="131"/>
      <c r="I215" s="131"/>
      <c r="J215" s="131"/>
      <c r="K215" s="132"/>
    </row>
    <row r="216" spans="1:11" ht="13.2">
      <c r="A216" s="131"/>
      <c r="B216" s="131"/>
      <c r="C216" s="131"/>
      <c r="D216" s="131"/>
      <c r="E216" s="131"/>
      <c r="F216" s="131"/>
      <c r="G216" s="131"/>
      <c r="H216" s="131"/>
      <c r="I216" s="131"/>
      <c r="J216" s="131"/>
      <c r="K216" s="132"/>
    </row>
    <row r="217" spans="1:11" ht="13.2">
      <c r="A217" s="131"/>
      <c r="B217" s="131"/>
      <c r="C217" s="131"/>
      <c r="D217" s="131"/>
      <c r="E217" s="131"/>
      <c r="F217" s="131"/>
      <c r="G217" s="131"/>
      <c r="H217" s="131"/>
      <c r="I217" s="131"/>
      <c r="J217" s="131"/>
      <c r="K217" s="132"/>
    </row>
    <row r="218" spans="1:11" ht="13.2">
      <c r="A218" s="131"/>
      <c r="B218" s="131"/>
      <c r="C218" s="131"/>
      <c r="D218" s="131"/>
      <c r="E218" s="131"/>
      <c r="F218" s="131"/>
      <c r="G218" s="131"/>
      <c r="H218" s="131"/>
      <c r="I218" s="131"/>
      <c r="J218" s="131"/>
      <c r="K218" s="132"/>
    </row>
    <row r="219" spans="1:11" ht="13.2">
      <c r="A219" s="131"/>
      <c r="B219" s="131"/>
      <c r="C219" s="131"/>
      <c r="D219" s="131"/>
      <c r="E219" s="131"/>
      <c r="F219" s="131"/>
      <c r="G219" s="131"/>
      <c r="H219" s="131"/>
      <c r="I219" s="131"/>
      <c r="J219" s="131"/>
      <c r="K219" s="132"/>
    </row>
    <row r="220" spans="1:11" ht="13.2">
      <c r="A220" s="131"/>
      <c r="B220" s="131"/>
      <c r="C220" s="131"/>
      <c r="D220" s="131"/>
      <c r="E220" s="131"/>
      <c r="F220" s="131"/>
      <c r="G220" s="131"/>
      <c r="H220" s="131"/>
      <c r="I220" s="131"/>
      <c r="J220" s="131"/>
      <c r="K220" s="132"/>
    </row>
    <row r="221" spans="1:11" ht="13.2">
      <c r="A221" s="131"/>
      <c r="B221" s="131"/>
      <c r="C221" s="131"/>
      <c r="D221" s="131"/>
      <c r="E221" s="131"/>
      <c r="F221" s="131"/>
      <c r="G221" s="131"/>
      <c r="H221" s="131"/>
      <c r="I221" s="131"/>
      <c r="J221" s="131"/>
      <c r="K221" s="132"/>
    </row>
    <row r="222" spans="1:11" ht="13.2">
      <c r="A222" s="131"/>
      <c r="B222" s="131"/>
      <c r="C222" s="131"/>
      <c r="D222" s="131"/>
      <c r="E222" s="131"/>
      <c r="F222" s="131"/>
      <c r="G222" s="131"/>
      <c r="H222" s="131"/>
      <c r="I222" s="131"/>
      <c r="J222" s="131"/>
      <c r="K222" s="132"/>
    </row>
    <row r="223" spans="1:11" ht="13.2">
      <c r="A223" s="131"/>
      <c r="B223" s="131"/>
      <c r="C223" s="131"/>
      <c r="D223" s="131"/>
      <c r="E223" s="131"/>
      <c r="F223" s="131"/>
      <c r="G223" s="131"/>
      <c r="H223" s="131"/>
      <c r="I223" s="131"/>
      <c r="J223" s="131"/>
      <c r="K223" s="132"/>
    </row>
    <row r="224" spans="1:11" ht="13.2">
      <c r="A224" s="131"/>
      <c r="B224" s="131"/>
      <c r="C224" s="131"/>
      <c r="D224" s="131"/>
      <c r="E224" s="131"/>
      <c r="F224" s="131"/>
      <c r="G224" s="131"/>
      <c r="H224" s="131"/>
      <c r="I224" s="131"/>
      <c r="J224" s="131"/>
      <c r="K224" s="132"/>
    </row>
    <row r="225" spans="1:11" ht="13.2">
      <c r="A225" s="131"/>
      <c r="B225" s="131"/>
      <c r="C225" s="131"/>
      <c r="D225" s="131"/>
      <c r="E225" s="131"/>
      <c r="F225" s="131"/>
      <c r="G225" s="131"/>
      <c r="H225" s="131"/>
      <c r="I225" s="131"/>
      <c r="J225" s="131"/>
      <c r="K225" s="132"/>
    </row>
    <row r="226" spans="1:11" ht="13.2">
      <c r="A226" s="131"/>
      <c r="B226" s="131"/>
      <c r="C226" s="131"/>
      <c r="D226" s="131"/>
      <c r="E226" s="131"/>
      <c r="F226" s="131"/>
      <c r="G226" s="131"/>
      <c r="H226" s="131"/>
      <c r="I226" s="131"/>
      <c r="J226" s="131"/>
      <c r="K226" s="132"/>
    </row>
    <row r="227" spans="1:11" ht="13.2">
      <c r="A227" s="131"/>
      <c r="B227" s="131"/>
      <c r="C227" s="131"/>
      <c r="D227" s="131"/>
      <c r="E227" s="131"/>
      <c r="F227" s="131"/>
      <c r="G227" s="131"/>
      <c r="H227" s="131"/>
      <c r="I227" s="131"/>
      <c r="J227" s="131"/>
      <c r="K227" s="132"/>
    </row>
    <row r="228" spans="1:11" ht="13.2">
      <c r="A228" s="131"/>
      <c r="B228" s="131"/>
      <c r="C228" s="131"/>
      <c r="D228" s="131"/>
      <c r="E228" s="131"/>
      <c r="F228" s="131"/>
      <c r="G228" s="131"/>
      <c r="H228" s="131"/>
      <c r="I228" s="131"/>
      <c r="J228" s="131"/>
      <c r="K228" s="132"/>
    </row>
    <row r="229" spans="1:11" ht="13.2">
      <c r="A229" s="131"/>
      <c r="B229" s="131"/>
      <c r="C229" s="131"/>
      <c r="D229" s="131"/>
      <c r="E229" s="131"/>
      <c r="F229" s="131"/>
      <c r="G229" s="131"/>
      <c r="H229" s="131"/>
      <c r="I229" s="131"/>
      <c r="J229" s="131"/>
      <c r="K229" s="132"/>
    </row>
    <row r="230" spans="1:11" ht="13.2">
      <c r="A230" s="131"/>
      <c r="B230" s="131"/>
      <c r="C230" s="131"/>
      <c r="D230" s="131"/>
      <c r="E230" s="131"/>
      <c r="F230" s="131"/>
      <c r="G230" s="131"/>
      <c r="H230" s="131"/>
      <c r="I230" s="131"/>
      <c r="J230" s="131"/>
      <c r="K230" s="132"/>
    </row>
    <row r="231" spans="1:11" ht="13.2">
      <c r="A231" s="131"/>
      <c r="B231" s="131"/>
      <c r="C231" s="131"/>
      <c r="D231" s="131"/>
      <c r="E231" s="131"/>
      <c r="F231" s="131"/>
      <c r="G231" s="131"/>
      <c r="H231" s="131"/>
      <c r="I231" s="131"/>
      <c r="J231" s="131"/>
      <c r="K231" s="132"/>
    </row>
    <row r="232" spans="1:11" ht="13.2">
      <c r="A232" s="131"/>
      <c r="B232" s="131"/>
      <c r="C232" s="131"/>
      <c r="D232" s="131"/>
      <c r="E232" s="131"/>
      <c r="F232" s="131"/>
      <c r="G232" s="131"/>
      <c r="H232" s="131"/>
      <c r="I232" s="131"/>
      <c r="J232" s="131"/>
      <c r="K232" s="132"/>
    </row>
    <row r="233" spans="1:11" ht="13.2">
      <c r="A233" s="131"/>
      <c r="B233" s="131"/>
      <c r="C233" s="131"/>
      <c r="D233" s="131"/>
      <c r="E233" s="131"/>
      <c r="F233" s="131"/>
      <c r="G233" s="131"/>
      <c r="H233" s="131"/>
      <c r="I233" s="131"/>
      <c r="J233" s="131"/>
      <c r="K233" s="132"/>
    </row>
    <row r="234" spans="1:11" ht="13.2">
      <c r="A234" s="131"/>
      <c r="B234" s="131"/>
      <c r="C234" s="131"/>
      <c r="D234" s="131"/>
      <c r="E234" s="131"/>
      <c r="F234" s="131"/>
      <c r="G234" s="131"/>
      <c r="H234" s="131"/>
      <c r="I234" s="131"/>
      <c r="J234" s="131"/>
      <c r="K234" s="132"/>
    </row>
    <row r="235" spans="1:11" ht="13.2">
      <c r="A235" s="131"/>
      <c r="B235" s="131"/>
      <c r="C235" s="131"/>
      <c r="D235" s="131"/>
      <c r="E235" s="131"/>
      <c r="F235" s="131"/>
      <c r="G235" s="131"/>
      <c r="H235" s="131"/>
      <c r="I235" s="131"/>
      <c r="J235" s="131"/>
      <c r="K235" s="132"/>
    </row>
    <row r="236" spans="1:11" ht="13.2">
      <c r="A236" s="131"/>
      <c r="B236" s="131"/>
      <c r="C236" s="131"/>
      <c r="D236" s="131"/>
      <c r="E236" s="131"/>
      <c r="F236" s="131"/>
      <c r="G236" s="131"/>
      <c r="H236" s="131"/>
      <c r="I236" s="131"/>
      <c r="J236" s="131"/>
      <c r="K236" s="132"/>
    </row>
    <row r="237" spans="1:11" ht="13.2">
      <c r="A237" s="131"/>
      <c r="B237" s="131"/>
      <c r="C237" s="131"/>
      <c r="D237" s="131"/>
      <c r="E237" s="131"/>
      <c r="F237" s="131"/>
      <c r="G237" s="131"/>
      <c r="H237" s="131"/>
      <c r="I237" s="131"/>
      <c r="J237" s="131"/>
      <c r="K237" s="132"/>
    </row>
    <row r="238" spans="1:11" ht="13.2">
      <c r="A238" s="131"/>
      <c r="B238" s="131"/>
      <c r="C238" s="131"/>
      <c r="D238" s="131"/>
      <c r="E238" s="131"/>
      <c r="F238" s="131"/>
      <c r="G238" s="131"/>
      <c r="H238" s="131"/>
      <c r="I238" s="131"/>
      <c r="J238" s="131"/>
      <c r="K238" s="132"/>
    </row>
    <row r="239" spans="1:11" ht="13.2">
      <c r="A239" s="131"/>
      <c r="B239" s="131"/>
      <c r="C239" s="131"/>
      <c r="D239" s="131"/>
      <c r="E239" s="131"/>
      <c r="F239" s="131"/>
      <c r="G239" s="131"/>
      <c r="H239" s="131"/>
      <c r="I239" s="131"/>
      <c r="J239" s="131"/>
      <c r="K239" s="132"/>
    </row>
    <row r="240" spans="1:11" ht="13.2">
      <c r="A240" s="131"/>
      <c r="B240" s="131"/>
      <c r="C240" s="131"/>
      <c r="D240" s="131"/>
      <c r="E240" s="131"/>
      <c r="F240" s="131"/>
      <c r="G240" s="131"/>
      <c r="H240" s="131"/>
      <c r="I240" s="131"/>
      <c r="J240" s="131"/>
      <c r="K240" s="132"/>
    </row>
    <row r="241" spans="1:11" ht="13.2">
      <c r="A241" s="131"/>
      <c r="B241" s="131"/>
      <c r="C241" s="131"/>
      <c r="D241" s="131"/>
      <c r="E241" s="131"/>
      <c r="F241" s="131"/>
      <c r="G241" s="131"/>
      <c r="H241" s="131"/>
      <c r="I241" s="131"/>
      <c r="J241" s="131"/>
      <c r="K241" s="132"/>
    </row>
    <row r="242" spans="1:11" ht="13.2">
      <c r="A242" s="131"/>
      <c r="B242" s="131"/>
      <c r="C242" s="131"/>
      <c r="D242" s="131"/>
      <c r="E242" s="131"/>
      <c r="F242" s="131"/>
      <c r="G242" s="131"/>
      <c r="H242" s="131"/>
      <c r="I242" s="131"/>
      <c r="J242" s="131"/>
      <c r="K242" s="132"/>
    </row>
    <row r="243" spans="1:11" ht="13.2">
      <c r="A243" s="131"/>
      <c r="B243" s="131"/>
      <c r="C243" s="131"/>
      <c r="D243" s="131"/>
      <c r="E243" s="131"/>
      <c r="F243" s="131"/>
      <c r="G243" s="131"/>
      <c r="H243" s="131"/>
      <c r="I243" s="131"/>
      <c r="J243" s="131"/>
      <c r="K243" s="132"/>
    </row>
    <row r="244" spans="1:11" ht="13.2">
      <c r="A244" s="131"/>
      <c r="B244" s="131"/>
      <c r="C244" s="131"/>
      <c r="D244" s="131"/>
      <c r="E244" s="131"/>
      <c r="F244" s="131"/>
      <c r="G244" s="131"/>
      <c r="H244" s="131"/>
      <c r="I244" s="131"/>
      <c r="J244" s="131"/>
      <c r="K244" s="132"/>
    </row>
    <row r="245" spans="1:11" ht="13.2">
      <c r="A245" s="131"/>
      <c r="B245" s="131"/>
      <c r="C245" s="131"/>
      <c r="D245" s="131"/>
      <c r="E245" s="131"/>
      <c r="F245" s="131"/>
      <c r="G245" s="131"/>
      <c r="H245" s="131"/>
      <c r="I245" s="131"/>
      <c r="J245" s="131"/>
      <c r="K245" s="132"/>
    </row>
    <row r="246" spans="1:11" ht="13.2">
      <c r="A246" s="131"/>
      <c r="B246" s="131"/>
      <c r="C246" s="131"/>
      <c r="D246" s="131"/>
      <c r="E246" s="131"/>
      <c r="F246" s="131"/>
      <c r="G246" s="131"/>
      <c r="H246" s="131"/>
      <c r="I246" s="131"/>
      <c r="J246" s="131"/>
      <c r="K246" s="132"/>
    </row>
    <row r="247" spans="1:11" ht="13.2">
      <c r="A247" s="131"/>
      <c r="B247" s="131"/>
      <c r="C247" s="131"/>
      <c r="D247" s="131"/>
      <c r="E247" s="131"/>
      <c r="F247" s="131"/>
      <c r="G247" s="131"/>
      <c r="H247" s="131"/>
      <c r="I247" s="131"/>
      <c r="J247" s="131"/>
      <c r="K247" s="132"/>
    </row>
    <row r="248" spans="1:11" ht="13.2">
      <c r="A248" s="131"/>
      <c r="B248" s="131"/>
      <c r="C248" s="131"/>
      <c r="D248" s="131"/>
      <c r="E248" s="131"/>
      <c r="F248" s="131"/>
      <c r="G248" s="131"/>
      <c r="H248" s="131"/>
      <c r="I248" s="131"/>
      <c r="J248" s="131"/>
      <c r="K248" s="132"/>
    </row>
    <row r="249" spans="1:11" ht="13.2">
      <c r="A249" s="131"/>
      <c r="B249" s="131"/>
      <c r="C249" s="131"/>
      <c r="D249" s="131"/>
      <c r="E249" s="131"/>
      <c r="F249" s="131"/>
      <c r="G249" s="131"/>
      <c r="H249" s="131"/>
      <c r="I249" s="131"/>
      <c r="J249" s="131"/>
      <c r="K249" s="132"/>
    </row>
    <row r="250" spans="1:11" ht="13.2">
      <c r="A250" s="131"/>
      <c r="B250" s="131"/>
      <c r="C250" s="131"/>
      <c r="D250" s="131"/>
      <c r="E250" s="131"/>
      <c r="F250" s="131"/>
      <c r="G250" s="131"/>
      <c r="H250" s="131"/>
      <c r="I250" s="131"/>
      <c r="J250" s="131"/>
      <c r="K250" s="132"/>
    </row>
    <row r="251" spans="1:11" ht="13.2">
      <c r="A251" s="131"/>
      <c r="B251" s="131"/>
      <c r="C251" s="131"/>
      <c r="D251" s="131"/>
      <c r="E251" s="131"/>
      <c r="F251" s="131"/>
      <c r="G251" s="131"/>
      <c r="H251" s="131"/>
      <c r="I251" s="131"/>
      <c r="J251" s="131"/>
      <c r="K251" s="132"/>
    </row>
    <row r="252" spans="1:11" ht="13.2">
      <c r="A252" s="131"/>
      <c r="B252" s="131"/>
      <c r="C252" s="131"/>
      <c r="D252" s="131"/>
      <c r="E252" s="131"/>
      <c r="F252" s="131"/>
      <c r="G252" s="131"/>
      <c r="H252" s="131"/>
      <c r="I252" s="131"/>
      <c r="J252" s="131"/>
      <c r="K252" s="132"/>
    </row>
    <row r="253" spans="1:11" ht="13.2">
      <c r="A253" s="131"/>
      <c r="B253" s="131"/>
      <c r="C253" s="131"/>
      <c r="D253" s="131"/>
      <c r="E253" s="131"/>
      <c r="F253" s="131"/>
      <c r="G253" s="131"/>
      <c r="H253" s="131"/>
      <c r="I253" s="131"/>
      <c r="J253" s="131"/>
      <c r="K253" s="132"/>
    </row>
    <row r="254" spans="1:11" ht="13.2">
      <c r="A254" s="131"/>
      <c r="B254" s="131"/>
      <c r="C254" s="131"/>
      <c r="D254" s="131"/>
      <c r="E254" s="131"/>
      <c r="F254" s="131"/>
      <c r="G254" s="131"/>
      <c r="H254" s="131"/>
      <c r="I254" s="131"/>
      <c r="J254" s="131"/>
      <c r="K254" s="132"/>
    </row>
    <row r="255" spans="1:11" ht="13.2">
      <c r="A255" s="131"/>
      <c r="B255" s="131"/>
      <c r="C255" s="131"/>
      <c r="D255" s="131"/>
      <c r="E255" s="131"/>
      <c r="F255" s="131"/>
      <c r="G255" s="131"/>
      <c r="H255" s="131"/>
      <c r="I255" s="131"/>
      <c r="J255" s="131"/>
      <c r="K255" s="132"/>
    </row>
    <row r="256" spans="1:11" ht="13.2">
      <c r="A256" s="131"/>
      <c r="B256" s="131"/>
      <c r="C256" s="131"/>
      <c r="D256" s="131"/>
      <c r="E256" s="131"/>
      <c r="F256" s="131"/>
      <c r="G256" s="131"/>
      <c r="H256" s="131"/>
      <c r="I256" s="131"/>
      <c r="J256" s="131"/>
      <c r="K256" s="132"/>
    </row>
    <row r="257" spans="1:11" ht="13.2">
      <c r="A257" s="131"/>
      <c r="B257" s="131"/>
      <c r="C257" s="131"/>
      <c r="D257" s="131"/>
      <c r="E257" s="131"/>
      <c r="F257" s="131"/>
      <c r="G257" s="131"/>
      <c r="H257" s="131"/>
      <c r="I257" s="131"/>
      <c r="J257" s="131"/>
      <c r="K257" s="132"/>
    </row>
    <row r="258" spans="1:11" ht="13.2">
      <c r="A258" s="131"/>
      <c r="B258" s="131"/>
      <c r="C258" s="131"/>
      <c r="D258" s="131"/>
      <c r="E258" s="131"/>
      <c r="F258" s="131"/>
      <c r="G258" s="131"/>
      <c r="H258" s="131"/>
      <c r="I258" s="131"/>
      <c r="J258" s="131"/>
      <c r="K258" s="132"/>
    </row>
    <row r="259" spans="1:11" ht="13.2">
      <c r="A259" s="131"/>
      <c r="B259" s="131"/>
      <c r="C259" s="131"/>
      <c r="D259" s="131"/>
      <c r="E259" s="131"/>
      <c r="F259" s="131"/>
      <c r="G259" s="131"/>
      <c r="H259" s="131"/>
      <c r="I259" s="131"/>
      <c r="J259" s="131"/>
      <c r="K259" s="132"/>
    </row>
    <row r="260" spans="1:11" ht="13.2">
      <c r="A260" s="131"/>
      <c r="B260" s="131"/>
      <c r="C260" s="131"/>
      <c r="D260" s="131"/>
      <c r="E260" s="131"/>
      <c r="F260" s="131"/>
      <c r="G260" s="131"/>
      <c r="H260" s="131"/>
      <c r="I260" s="131"/>
      <c r="J260" s="131"/>
      <c r="K260" s="132"/>
    </row>
    <row r="261" spans="1:11" ht="13.2">
      <c r="A261" s="131"/>
      <c r="B261" s="131"/>
      <c r="C261" s="131"/>
      <c r="D261" s="131"/>
      <c r="E261" s="131"/>
      <c r="F261" s="131"/>
      <c r="G261" s="131"/>
      <c r="H261" s="131"/>
      <c r="I261" s="131"/>
      <c r="J261" s="131"/>
      <c r="K261" s="132"/>
    </row>
    <row r="262" spans="1:11" ht="13.2">
      <c r="A262" s="131"/>
      <c r="B262" s="131"/>
      <c r="C262" s="131"/>
      <c r="D262" s="131"/>
      <c r="E262" s="131"/>
      <c r="F262" s="131"/>
      <c r="G262" s="131"/>
      <c r="H262" s="131"/>
      <c r="I262" s="131"/>
      <c r="J262" s="131"/>
      <c r="K262" s="132"/>
    </row>
    <row r="263" spans="1:11" ht="13.2">
      <c r="A263" s="131"/>
      <c r="B263" s="131"/>
      <c r="C263" s="131"/>
      <c r="D263" s="131"/>
      <c r="E263" s="131"/>
      <c r="F263" s="131"/>
      <c r="G263" s="131"/>
      <c r="H263" s="131"/>
      <c r="I263" s="131"/>
      <c r="J263" s="131"/>
      <c r="K263" s="132"/>
    </row>
    <row r="264" spans="1:11" ht="13.2">
      <c r="A264" s="131"/>
      <c r="B264" s="131"/>
      <c r="C264" s="131"/>
      <c r="D264" s="131"/>
      <c r="E264" s="131"/>
      <c r="F264" s="131"/>
      <c r="G264" s="131"/>
      <c r="H264" s="131"/>
      <c r="I264" s="131"/>
      <c r="J264" s="131"/>
      <c r="K264" s="132"/>
    </row>
    <row r="265" spans="1:11" ht="13.2">
      <c r="A265" s="131"/>
      <c r="B265" s="131"/>
      <c r="C265" s="131"/>
      <c r="D265" s="131"/>
      <c r="E265" s="131"/>
      <c r="F265" s="131"/>
      <c r="G265" s="131"/>
      <c r="H265" s="131"/>
      <c r="I265" s="131"/>
      <c r="J265" s="131"/>
      <c r="K265" s="132"/>
    </row>
    <row r="266" spans="1:11" ht="13.2">
      <c r="A266" s="131"/>
      <c r="B266" s="131"/>
      <c r="C266" s="131"/>
      <c r="D266" s="131"/>
      <c r="E266" s="131"/>
      <c r="F266" s="131"/>
      <c r="G266" s="131"/>
      <c r="H266" s="131"/>
      <c r="I266" s="131"/>
      <c r="J266" s="131"/>
      <c r="K266" s="132"/>
    </row>
    <row r="267" spans="1:11" ht="13.2">
      <c r="A267" s="131"/>
      <c r="B267" s="131"/>
      <c r="C267" s="131"/>
      <c r="D267" s="131"/>
      <c r="E267" s="131"/>
      <c r="F267" s="131"/>
      <c r="G267" s="131"/>
      <c r="H267" s="131"/>
      <c r="I267" s="131"/>
      <c r="J267" s="131"/>
      <c r="K267" s="132"/>
    </row>
    <row r="268" spans="1:11" ht="13.2">
      <c r="A268" s="131"/>
      <c r="B268" s="131"/>
      <c r="C268" s="131"/>
      <c r="D268" s="131"/>
      <c r="E268" s="131"/>
      <c r="F268" s="131"/>
      <c r="G268" s="131"/>
      <c r="H268" s="131"/>
      <c r="I268" s="131"/>
      <c r="J268" s="131"/>
      <c r="K268" s="132"/>
    </row>
    <row r="269" spans="1:11" ht="13.2">
      <c r="A269" s="131"/>
      <c r="B269" s="131"/>
      <c r="C269" s="131"/>
      <c r="D269" s="131"/>
      <c r="E269" s="131"/>
      <c r="F269" s="131"/>
      <c r="G269" s="131"/>
      <c r="H269" s="131"/>
      <c r="I269" s="131"/>
      <c r="J269" s="131"/>
      <c r="K269" s="132"/>
    </row>
    <row r="270" spans="1:11" ht="13.2">
      <c r="A270" s="131"/>
      <c r="B270" s="131"/>
      <c r="C270" s="131"/>
      <c r="D270" s="131"/>
      <c r="E270" s="131"/>
      <c r="F270" s="131"/>
      <c r="G270" s="131"/>
      <c r="H270" s="131"/>
      <c r="I270" s="131"/>
      <c r="J270" s="131"/>
      <c r="K270" s="132"/>
    </row>
    <row r="271" spans="1:11" ht="13.2">
      <c r="A271" s="131"/>
      <c r="B271" s="131"/>
      <c r="C271" s="131"/>
      <c r="D271" s="131"/>
      <c r="E271" s="131"/>
      <c r="F271" s="131"/>
      <c r="G271" s="131"/>
      <c r="H271" s="131"/>
      <c r="I271" s="131"/>
      <c r="J271" s="131"/>
      <c r="K271" s="132"/>
    </row>
    <row r="272" spans="1:11" ht="13.2">
      <c r="A272" s="131"/>
      <c r="B272" s="131"/>
      <c r="C272" s="131"/>
      <c r="D272" s="131"/>
      <c r="E272" s="131"/>
      <c r="F272" s="131"/>
      <c r="G272" s="131"/>
      <c r="H272" s="131"/>
      <c r="I272" s="131"/>
      <c r="J272" s="131"/>
      <c r="K272" s="132"/>
    </row>
    <row r="273" spans="1:11" ht="13.2">
      <c r="A273" s="131"/>
      <c r="B273" s="131"/>
      <c r="C273" s="131"/>
      <c r="D273" s="131"/>
      <c r="E273" s="131"/>
      <c r="F273" s="131"/>
      <c r="G273" s="131"/>
      <c r="H273" s="131"/>
      <c r="I273" s="131"/>
      <c r="J273" s="131"/>
      <c r="K273" s="132"/>
    </row>
    <row r="274" spans="1:11" ht="13.2">
      <c r="A274" s="131"/>
      <c r="B274" s="131"/>
      <c r="C274" s="131"/>
      <c r="D274" s="131"/>
      <c r="E274" s="131"/>
      <c r="F274" s="131"/>
      <c r="G274" s="131"/>
      <c r="H274" s="131"/>
      <c r="I274" s="131"/>
      <c r="J274" s="131"/>
      <c r="K274" s="132"/>
    </row>
    <row r="275" spans="1:11" ht="13.2">
      <c r="A275" s="131"/>
      <c r="B275" s="131"/>
      <c r="C275" s="131"/>
      <c r="D275" s="131"/>
      <c r="E275" s="131"/>
      <c r="F275" s="131"/>
      <c r="G275" s="131"/>
      <c r="H275" s="131"/>
      <c r="I275" s="131"/>
      <c r="J275" s="131"/>
      <c r="K275" s="132"/>
    </row>
    <row r="276" spans="1:11" ht="13.2">
      <c r="A276" s="131"/>
      <c r="B276" s="131"/>
      <c r="C276" s="131"/>
      <c r="D276" s="131"/>
      <c r="E276" s="131"/>
      <c r="F276" s="131"/>
      <c r="G276" s="131"/>
      <c r="H276" s="131"/>
      <c r="I276" s="131"/>
      <c r="J276" s="131"/>
      <c r="K276" s="132"/>
    </row>
    <row r="277" spans="1:11" ht="13.2">
      <c r="A277" s="131"/>
      <c r="B277" s="131"/>
      <c r="C277" s="131"/>
      <c r="D277" s="131"/>
      <c r="E277" s="131"/>
      <c r="F277" s="131"/>
      <c r="G277" s="131"/>
      <c r="H277" s="131"/>
      <c r="I277" s="131"/>
      <c r="J277" s="131"/>
      <c r="K277" s="132"/>
    </row>
    <row r="278" spans="1:11" ht="13.2">
      <c r="A278" s="131"/>
      <c r="B278" s="131"/>
      <c r="C278" s="131"/>
      <c r="D278" s="131"/>
      <c r="E278" s="131"/>
      <c r="F278" s="131"/>
      <c r="G278" s="131"/>
      <c r="H278" s="131"/>
      <c r="I278" s="131"/>
      <c r="J278" s="131"/>
      <c r="K278" s="132"/>
    </row>
    <row r="279" spans="1:11" ht="13.2">
      <c r="A279" s="131"/>
      <c r="B279" s="131"/>
      <c r="C279" s="131"/>
      <c r="D279" s="131"/>
      <c r="E279" s="131"/>
      <c r="F279" s="131"/>
      <c r="G279" s="131"/>
      <c r="H279" s="131"/>
      <c r="I279" s="131"/>
      <c r="J279" s="131"/>
      <c r="K279" s="132"/>
    </row>
    <row r="280" spans="1:11" ht="13.2">
      <c r="A280" s="131"/>
      <c r="B280" s="131"/>
      <c r="C280" s="131"/>
      <c r="D280" s="131"/>
      <c r="E280" s="131"/>
      <c r="F280" s="131"/>
      <c r="G280" s="131"/>
      <c r="H280" s="131"/>
      <c r="I280" s="131"/>
      <c r="J280" s="131"/>
      <c r="K280" s="132"/>
    </row>
    <row r="281" spans="1:11" ht="13.2">
      <c r="A281" s="131"/>
      <c r="B281" s="131"/>
      <c r="C281" s="131"/>
      <c r="D281" s="131"/>
      <c r="E281" s="131"/>
      <c r="F281" s="131"/>
      <c r="G281" s="131"/>
      <c r="H281" s="131"/>
      <c r="I281" s="131"/>
      <c r="J281" s="131"/>
      <c r="K281" s="132"/>
    </row>
    <row r="282" spans="1:11" ht="13.2">
      <c r="A282" s="131"/>
      <c r="B282" s="131"/>
      <c r="C282" s="131"/>
      <c r="D282" s="131"/>
      <c r="E282" s="131"/>
      <c r="F282" s="131"/>
      <c r="G282" s="131"/>
      <c r="H282" s="131"/>
      <c r="I282" s="131"/>
      <c r="J282" s="131"/>
      <c r="K282" s="132"/>
    </row>
    <row r="283" spans="1:11" ht="13.2">
      <c r="A283" s="131"/>
      <c r="B283" s="131"/>
      <c r="C283" s="131"/>
      <c r="D283" s="131"/>
      <c r="E283" s="131"/>
      <c r="F283" s="131"/>
      <c r="G283" s="131"/>
      <c r="H283" s="131"/>
      <c r="I283" s="131"/>
      <c r="J283" s="131"/>
      <c r="K283" s="132"/>
    </row>
    <row r="284" spans="1:11" ht="13.2">
      <c r="A284" s="131"/>
      <c r="B284" s="131"/>
      <c r="C284" s="131"/>
      <c r="D284" s="131"/>
      <c r="E284" s="131"/>
      <c r="F284" s="131"/>
      <c r="G284" s="131"/>
      <c r="H284" s="131"/>
      <c r="I284" s="131"/>
      <c r="J284" s="131"/>
      <c r="K284" s="132"/>
    </row>
    <row r="285" spans="1:11" ht="13.2">
      <c r="A285" s="131"/>
      <c r="B285" s="131"/>
      <c r="C285" s="131"/>
      <c r="D285" s="131"/>
      <c r="E285" s="131"/>
      <c r="F285" s="131"/>
      <c r="G285" s="131"/>
      <c r="H285" s="131"/>
      <c r="I285" s="131"/>
      <c r="J285" s="131"/>
      <c r="K285" s="132"/>
    </row>
    <row r="286" spans="1:11" ht="13.2">
      <c r="A286" s="131"/>
      <c r="B286" s="131"/>
      <c r="C286" s="131"/>
      <c r="D286" s="131"/>
      <c r="E286" s="131"/>
      <c r="F286" s="131"/>
      <c r="G286" s="131"/>
      <c r="H286" s="131"/>
      <c r="I286" s="131"/>
      <c r="J286" s="131"/>
      <c r="K286" s="132"/>
    </row>
    <row r="287" spans="1:11" ht="13.2">
      <c r="A287" s="131"/>
      <c r="B287" s="131"/>
      <c r="C287" s="131"/>
      <c r="D287" s="131"/>
      <c r="E287" s="131"/>
      <c r="F287" s="131"/>
      <c r="G287" s="131"/>
      <c r="H287" s="131"/>
      <c r="I287" s="131"/>
      <c r="J287" s="131"/>
      <c r="K287" s="132"/>
    </row>
    <row r="288" spans="1:11" ht="13.2">
      <c r="A288" s="131"/>
      <c r="B288" s="131"/>
      <c r="C288" s="131"/>
      <c r="D288" s="131"/>
      <c r="E288" s="131"/>
      <c r="F288" s="131"/>
      <c r="G288" s="131"/>
      <c r="H288" s="131"/>
      <c r="I288" s="131"/>
      <c r="J288" s="131"/>
      <c r="K288" s="132"/>
    </row>
    <row r="289" spans="1:11" ht="13.2">
      <c r="A289" s="131"/>
      <c r="B289" s="131"/>
      <c r="C289" s="131"/>
      <c r="D289" s="131"/>
      <c r="E289" s="131"/>
      <c r="F289" s="131"/>
      <c r="G289" s="131"/>
      <c r="H289" s="131"/>
      <c r="I289" s="131"/>
      <c r="J289" s="131"/>
      <c r="K289" s="132"/>
    </row>
    <row r="290" spans="1:11" ht="13.2">
      <c r="A290" s="131"/>
      <c r="B290" s="131"/>
      <c r="C290" s="131"/>
      <c r="D290" s="131"/>
      <c r="E290" s="131"/>
      <c r="F290" s="131"/>
      <c r="G290" s="131"/>
      <c r="H290" s="131"/>
      <c r="I290" s="131"/>
      <c r="J290" s="131"/>
      <c r="K290" s="132"/>
    </row>
    <row r="291" spans="1:11" ht="13.2">
      <c r="A291" s="131"/>
      <c r="B291" s="131"/>
      <c r="C291" s="131"/>
      <c r="D291" s="131"/>
      <c r="E291" s="131"/>
      <c r="F291" s="131"/>
      <c r="G291" s="131"/>
      <c r="H291" s="131"/>
      <c r="I291" s="131"/>
      <c r="J291" s="131"/>
      <c r="K291" s="132"/>
    </row>
    <row r="292" spans="1:11" ht="13.2">
      <c r="A292" s="131"/>
      <c r="B292" s="131"/>
      <c r="C292" s="131"/>
      <c r="D292" s="131"/>
      <c r="E292" s="131"/>
      <c r="F292" s="131"/>
      <c r="G292" s="131"/>
      <c r="H292" s="131"/>
      <c r="I292" s="131"/>
      <c r="J292" s="131"/>
      <c r="K292" s="132"/>
    </row>
    <row r="293" spans="1:11" ht="13.2">
      <c r="A293" s="131"/>
      <c r="B293" s="131"/>
      <c r="C293" s="131"/>
      <c r="D293" s="131"/>
      <c r="E293" s="131"/>
      <c r="F293" s="131"/>
      <c r="G293" s="131"/>
      <c r="H293" s="131"/>
      <c r="I293" s="131"/>
      <c r="J293" s="131"/>
      <c r="K293" s="132"/>
    </row>
    <row r="294" spans="1:11" ht="13.2">
      <c r="A294" s="131"/>
      <c r="B294" s="131"/>
      <c r="C294" s="131"/>
      <c r="D294" s="131"/>
      <c r="E294" s="131"/>
      <c r="F294" s="131"/>
      <c r="G294" s="131"/>
      <c r="H294" s="131"/>
      <c r="I294" s="131"/>
      <c r="J294" s="131"/>
      <c r="K294" s="132"/>
    </row>
    <row r="295" spans="1:11" ht="13.2">
      <c r="A295" s="131"/>
      <c r="B295" s="131"/>
      <c r="C295" s="131"/>
      <c r="D295" s="131"/>
      <c r="E295" s="131"/>
      <c r="F295" s="131"/>
      <c r="G295" s="131"/>
      <c r="H295" s="131"/>
      <c r="I295" s="131"/>
      <c r="J295" s="131"/>
      <c r="K295" s="132"/>
    </row>
    <row r="296" spans="1:11" ht="13.2">
      <c r="A296" s="131"/>
      <c r="B296" s="131"/>
      <c r="C296" s="131"/>
      <c r="D296" s="131"/>
      <c r="E296" s="131"/>
      <c r="F296" s="131"/>
      <c r="G296" s="131"/>
      <c r="H296" s="131"/>
      <c r="I296" s="131"/>
      <c r="J296" s="131"/>
      <c r="K296" s="132"/>
    </row>
    <row r="297" spans="1:11" ht="13.2">
      <c r="A297" s="131"/>
      <c r="B297" s="131"/>
      <c r="C297" s="131"/>
      <c r="D297" s="131"/>
      <c r="E297" s="131"/>
      <c r="F297" s="131"/>
      <c r="G297" s="131"/>
      <c r="H297" s="131"/>
      <c r="I297" s="131"/>
      <c r="J297" s="131"/>
      <c r="K297" s="132"/>
    </row>
    <row r="298" spans="1:11" ht="13.2">
      <c r="A298" s="131"/>
      <c r="B298" s="131"/>
      <c r="C298" s="131"/>
      <c r="D298" s="131"/>
      <c r="E298" s="131"/>
      <c r="F298" s="131"/>
      <c r="G298" s="131"/>
      <c r="H298" s="131"/>
      <c r="I298" s="131"/>
      <c r="J298" s="131"/>
      <c r="K298" s="132"/>
    </row>
    <row r="299" spans="1:11" ht="13.2">
      <c r="A299" s="131"/>
      <c r="B299" s="131"/>
      <c r="C299" s="131"/>
      <c r="D299" s="131"/>
      <c r="E299" s="131"/>
      <c r="F299" s="131"/>
      <c r="G299" s="131"/>
      <c r="H299" s="131"/>
      <c r="I299" s="131"/>
      <c r="J299" s="131"/>
      <c r="K299" s="132"/>
    </row>
    <row r="300" spans="1:11" ht="13.2">
      <c r="A300" s="131"/>
      <c r="B300" s="131"/>
      <c r="C300" s="131"/>
      <c r="D300" s="131"/>
      <c r="E300" s="131"/>
      <c r="F300" s="131"/>
      <c r="G300" s="131"/>
      <c r="H300" s="131"/>
      <c r="I300" s="131"/>
      <c r="J300" s="131"/>
      <c r="K300" s="132"/>
    </row>
    <row r="301" spans="1:11" ht="13.2">
      <c r="A301" s="131"/>
      <c r="B301" s="131"/>
      <c r="C301" s="131"/>
      <c r="D301" s="131"/>
      <c r="E301" s="131"/>
      <c r="F301" s="131"/>
      <c r="G301" s="131"/>
      <c r="H301" s="131"/>
      <c r="I301" s="131"/>
      <c r="J301" s="131"/>
      <c r="K301" s="132"/>
    </row>
    <row r="302" spans="1:11" ht="13.2">
      <c r="A302" s="131"/>
      <c r="B302" s="131"/>
      <c r="C302" s="131"/>
      <c r="D302" s="131"/>
      <c r="E302" s="131"/>
      <c r="F302" s="131"/>
      <c r="G302" s="131"/>
      <c r="H302" s="131"/>
      <c r="I302" s="131"/>
      <c r="J302" s="131"/>
      <c r="K302" s="132"/>
    </row>
    <row r="303" spans="1:11" ht="13.2">
      <c r="A303" s="131"/>
      <c r="B303" s="131"/>
      <c r="C303" s="131"/>
      <c r="D303" s="131"/>
      <c r="E303" s="131"/>
      <c r="F303" s="131"/>
      <c r="G303" s="131"/>
      <c r="H303" s="131"/>
      <c r="I303" s="131"/>
      <c r="J303" s="131"/>
      <c r="K303" s="132"/>
    </row>
    <row r="304" spans="1:11" ht="13.2">
      <c r="A304" s="131"/>
      <c r="B304" s="131"/>
      <c r="C304" s="131"/>
      <c r="D304" s="131"/>
      <c r="E304" s="131"/>
      <c r="F304" s="131"/>
      <c r="G304" s="131"/>
      <c r="H304" s="131"/>
      <c r="I304" s="131"/>
      <c r="J304" s="131"/>
      <c r="K304" s="132"/>
    </row>
    <row r="305" spans="1:11" ht="13.2">
      <c r="A305" s="131"/>
      <c r="B305" s="131"/>
      <c r="C305" s="131"/>
      <c r="D305" s="131"/>
      <c r="E305" s="131"/>
      <c r="F305" s="131"/>
      <c r="G305" s="131"/>
      <c r="H305" s="131"/>
      <c r="I305" s="131"/>
      <c r="J305" s="131"/>
      <c r="K305" s="132"/>
    </row>
    <row r="306" spans="1:11" ht="13.2">
      <c r="A306" s="131"/>
      <c r="B306" s="131"/>
      <c r="C306" s="131"/>
      <c r="D306" s="131"/>
      <c r="E306" s="131"/>
      <c r="F306" s="131"/>
      <c r="G306" s="131"/>
      <c r="H306" s="131"/>
      <c r="I306" s="131"/>
      <c r="J306" s="131"/>
      <c r="K306" s="132"/>
    </row>
    <row r="307" spans="1:11" ht="13.2">
      <c r="A307" s="131"/>
      <c r="B307" s="131"/>
      <c r="C307" s="131"/>
      <c r="D307" s="131"/>
      <c r="E307" s="131"/>
      <c r="F307" s="131"/>
      <c r="G307" s="131"/>
      <c r="H307" s="131"/>
      <c r="I307" s="131"/>
      <c r="J307" s="131"/>
      <c r="K307" s="132"/>
    </row>
    <row r="308" spans="1:11" ht="13.2">
      <c r="A308" s="131"/>
      <c r="B308" s="131"/>
      <c r="C308" s="131"/>
      <c r="D308" s="131"/>
      <c r="E308" s="131"/>
      <c r="F308" s="131"/>
      <c r="G308" s="131"/>
      <c r="H308" s="131"/>
      <c r="I308" s="131"/>
      <c r="J308" s="131"/>
      <c r="K308" s="132"/>
    </row>
    <row r="309" spans="1:11" ht="13.2">
      <c r="A309" s="131"/>
      <c r="B309" s="131"/>
      <c r="C309" s="131"/>
      <c r="D309" s="131"/>
      <c r="E309" s="131"/>
      <c r="F309" s="131"/>
      <c r="G309" s="131"/>
      <c r="H309" s="131"/>
      <c r="I309" s="131"/>
      <c r="J309" s="131"/>
      <c r="K309" s="132"/>
    </row>
    <row r="310" spans="1:11" ht="13.2">
      <c r="A310" s="131"/>
      <c r="B310" s="131"/>
      <c r="C310" s="131"/>
      <c r="D310" s="131"/>
      <c r="E310" s="131"/>
      <c r="F310" s="131"/>
      <c r="G310" s="131"/>
      <c r="H310" s="131"/>
      <c r="I310" s="131"/>
      <c r="J310" s="131"/>
      <c r="K310" s="132"/>
    </row>
    <row r="311" spans="1:11" ht="13.2">
      <c r="A311" s="131"/>
      <c r="B311" s="131"/>
      <c r="C311" s="131"/>
      <c r="D311" s="131"/>
      <c r="E311" s="131"/>
      <c r="F311" s="131"/>
      <c r="G311" s="131"/>
      <c r="H311" s="131"/>
      <c r="I311" s="131"/>
      <c r="J311" s="131"/>
      <c r="K311" s="132"/>
    </row>
    <row r="312" spans="1:11" ht="13.2">
      <c r="A312" s="131"/>
      <c r="B312" s="131"/>
      <c r="C312" s="131"/>
      <c r="D312" s="131"/>
      <c r="E312" s="131"/>
      <c r="F312" s="131"/>
      <c r="G312" s="131"/>
      <c r="H312" s="131"/>
      <c r="I312" s="131"/>
      <c r="J312" s="131"/>
      <c r="K312" s="132"/>
    </row>
    <row r="313" spans="1:11" ht="13.2">
      <c r="A313" s="131"/>
      <c r="B313" s="131"/>
      <c r="C313" s="131"/>
      <c r="D313" s="131"/>
      <c r="E313" s="131"/>
      <c r="F313" s="131"/>
      <c r="G313" s="131"/>
      <c r="H313" s="131"/>
      <c r="I313" s="131"/>
      <c r="J313" s="131"/>
      <c r="K313" s="132"/>
    </row>
    <row r="314" spans="1:11" ht="13.2">
      <c r="A314" s="131"/>
      <c r="B314" s="131"/>
      <c r="C314" s="131"/>
      <c r="D314" s="131"/>
      <c r="E314" s="131"/>
      <c r="F314" s="131"/>
      <c r="G314" s="131"/>
      <c r="H314" s="131"/>
      <c r="I314" s="131"/>
      <c r="J314" s="131"/>
      <c r="K314" s="132"/>
    </row>
    <row r="315" spans="1:11" ht="13.2">
      <c r="A315" s="131"/>
      <c r="B315" s="131"/>
      <c r="C315" s="131"/>
      <c r="D315" s="131"/>
      <c r="E315" s="131"/>
      <c r="F315" s="131"/>
      <c r="G315" s="131"/>
      <c r="H315" s="131"/>
      <c r="I315" s="131"/>
      <c r="J315" s="131"/>
      <c r="K315" s="132"/>
    </row>
    <row r="316" spans="1:11" ht="13.2">
      <c r="A316" s="131"/>
      <c r="B316" s="131"/>
      <c r="C316" s="131"/>
      <c r="D316" s="131"/>
      <c r="E316" s="131"/>
      <c r="F316" s="131"/>
      <c r="G316" s="131"/>
      <c r="H316" s="131"/>
      <c r="I316" s="131"/>
      <c r="J316" s="131"/>
      <c r="K316" s="132"/>
    </row>
    <row r="317" spans="1:11" ht="13.2">
      <c r="A317" s="131"/>
      <c r="B317" s="131"/>
      <c r="C317" s="131"/>
      <c r="D317" s="131"/>
      <c r="E317" s="131"/>
      <c r="F317" s="131"/>
      <c r="G317" s="131"/>
      <c r="H317" s="131"/>
      <c r="I317" s="131"/>
      <c r="J317" s="131"/>
      <c r="K317" s="132"/>
    </row>
    <row r="318" spans="1:11" ht="13.2">
      <c r="A318" s="131"/>
      <c r="B318" s="131"/>
      <c r="C318" s="131"/>
      <c r="D318" s="131"/>
      <c r="E318" s="131"/>
      <c r="F318" s="131"/>
      <c r="G318" s="131"/>
      <c r="H318" s="131"/>
      <c r="I318" s="131"/>
      <c r="J318" s="131"/>
      <c r="K318" s="132"/>
    </row>
    <row r="319" spans="1:11" ht="13.2">
      <c r="A319" s="131"/>
      <c r="B319" s="131"/>
      <c r="C319" s="131"/>
      <c r="D319" s="131"/>
      <c r="E319" s="131"/>
      <c r="F319" s="131"/>
      <c r="G319" s="131"/>
      <c r="H319" s="131"/>
      <c r="I319" s="131"/>
      <c r="J319" s="131"/>
      <c r="K319" s="132"/>
    </row>
    <row r="320" spans="1:11" ht="13.2">
      <c r="A320" s="131"/>
      <c r="B320" s="131"/>
      <c r="C320" s="131"/>
      <c r="D320" s="131"/>
      <c r="E320" s="131"/>
      <c r="F320" s="131"/>
      <c r="G320" s="131"/>
      <c r="H320" s="131"/>
      <c r="I320" s="131"/>
      <c r="J320" s="131"/>
      <c r="K320" s="132"/>
    </row>
    <row r="321" spans="1:11" ht="13.2">
      <c r="A321" s="131"/>
      <c r="B321" s="131"/>
      <c r="C321" s="131"/>
      <c r="D321" s="131"/>
      <c r="E321" s="131"/>
      <c r="F321" s="131"/>
      <c r="G321" s="131"/>
      <c r="H321" s="131"/>
      <c r="I321" s="131"/>
      <c r="J321" s="131"/>
      <c r="K321" s="132"/>
    </row>
    <row r="322" spans="1:11" ht="13.2">
      <c r="A322" s="131"/>
      <c r="B322" s="131"/>
      <c r="C322" s="131"/>
      <c r="D322" s="131"/>
      <c r="E322" s="131"/>
      <c r="F322" s="131"/>
      <c r="G322" s="131"/>
      <c r="H322" s="131"/>
      <c r="I322" s="131"/>
      <c r="J322" s="131"/>
      <c r="K322" s="132"/>
    </row>
    <row r="323" spans="1:11" ht="13.2">
      <c r="A323" s="131"/>
      <c r="B323" s="131"/>
      <c r="C323" s="131"/>
      <c r="D323" s="131"/>
      <c r="E323" s="131"/>
      <c r="F323" s="131"/>
      <c r="G323" s="131"/>
      <c r="H323" s="131"/>
      <c r="I323" s="131"/>
      <c r="J323" s="131"/>
      <c r="K323" s="132"/>
    </row>
    <row r="324" spans="1:11" ht="13.2">
      <c r="A324" s="131"/>
      <c r="B324" s="131"/>
      <c r="C324" s="131"/>
      <c r="D324" s="131"/>
      <c r="E324" s="131"/>
      <c r="F324" s="131"/>
      <c r="G324" s="131"/>
      <c r="H324" s="131"/>
      <c r="I324" s="131"/>
      <c r="J324" s="131"/>
      <c r="K324" s="132"/>
    </row>
    <row r="325" spans="1:11" ht="13.2">
      <c r="A325" s="131"/>
      <c r="B325" s="131"/>
      <c r="C325" s="131"/>
      <c r="D325" s="131"/>
      <c r="E325" s="131"/>
      <c r="F325" s="131"/>
      <c r="G325" s="131"/>
      <c r="H325" s="131"/>
      <c r="I325" s="131"/>
      <c r="J325" s="131"/>
      <c r="K325" s="132"/>
    </row>
    <row r="326" spans="1:11" ht="13.2">
      <c r="A326" s="131"/>
      <c r="B326" s="131"/>
      <c r="C326" s="131"/>
      <c r="D326" s="131"/>
      <c r="E326" s="131"/>
      <c r="F326" s="131"/>
      <c r="G326" s="131"/>
      <c r="H326" s="131"/>
      <c r="I326" s="131"/>
      <c r="J326" s="131"/>
      <c r="K326" s="132"/>
    </row>
    <row r="327" spans="1:11" ht="13.2">
      <c r="A327" s="131"/>
      <c r="B327" s="131"/>
      <c r="C327" s="131"/>
      <c r="D327" s="131"/>
      <c r="E327" s="131"/>
      <c r="F327" s="131"/>
      <c r="G327" s="131"/>
      <c r="H327" s="131"/>
      <c r="I327" s="131"/>
      <c r="J327" s="131"/>
      <c r="K327" s="132"/>
    </row>
    <row r="328" spans="1:11" ht="13.2">
      <c r="A328" s="131"/>
      <c r="B328" s="131"/>
      <c r="C328" s="131"/>
      <c r="D328" s="131"/>
      <c r="E328" s="131"/>
      <c r="F328" s="131"/>
      <c r="G328" s="131"/>
      <c r="H328" s="131"/>
      <c r="I328" s="131"/>
      <c r="J328" s="131"/>
      <c r="K328" s="132"/>
    </row>
    <row r="329" spans="1:11" ht="13.2">
      <c r="A329" s="131"/>
      <c r="B329" s="131"/>
      <c r="C329" s="131"/>
      <c r="D329" s="131"/>
      <c r="E329" s="131"/>
      <c r="F329" s="131"/>
      <c r="G329" s="131"/>
      <c r="H329" s="131"/>
      <c r="I329" s="131"/>
      <c r="J329" s="131"/>
      <c r="K329" s="132"/>
    </row>
    <row r="330" spans="1:11" ht="13.2">
      <c r="A330" s="131"/>
      <c r="B330" s="131"/>
      <c r="C330" s="131"/>
      <c r="D330" s="131"/>
      <c r="E330" s="131"/>
      <c r="F330" s="131"/>
      <c r="G330" s="131"/>
      <c r="H330" s="131"/>
      <c r="I330" s="131"/>
      <c r="J330" s="131"/>
      <c r="K330" s="132"/>
    </row>
    <row r="331" spans="1:11" ht="13.2">
      <c r="A331" s="131"/>
      <c r="B331" s="131"/>
      <c r="C331" s="131"/>
      <c r="D331" s="131"/>
      <c r="E331" s="131"/>
      <c r="F331" s="131"/>
      <c r="G331" s="131"/>
      <c r="H331" s="131"/>
      <c r="I331" s="131"/>
      <c r="J331" s="131"/>
      <c r="K331" s="132"/>
    </row>
    <row r="332" spans="1:11" ht="13.2">
      <c r="A332" s="131"/>
      <c r="B332" s="131"/>
      <c r="C332" s="131"/>
      <c r="D332" s="131"/>
      <c r="E332" s="131"/>
      <c r="F332" s="131"/>
      <c r="G332" s="131"/>
      <c r="H332" s="131"/>
      <c r="I332" s="131"/>
      <c r="J332" s="131"/>
      <c r="K332" s="132"/>
    </row>
    <row r="333" spans="1:11" ht="13.2">
      <c r="A333" s="131"/>
      <c r="B333" s="131"/>
      <c r="C333" s="131"/>
      <c r="D333" s="131"/>
      <c r="E333" s="131"/>
      <c r="F333" s="131"/>
      <c r="G333" s="131"/>
      <c r="H333" s="131"/>
      <c r="I333" s="131"/>
      <c r="J333" s="131"/>
      <c r="K333" s="132"/>
    </row>
    <row r="334" spans="1:11" ht="13.2">
      <c r="A334" s="131"/>
      <c r="B334" s="131"/>
      <c r="C334" s="131"/>
      <c r="D334" s="131"/>
      <c r="E334" s="131"/>
      <c r="F334" s="131"/>
      <c r="G334" s="131"/>
      <c r="H334" s="131"/>
      <c r="I334" s="131"/>
      <c r="J334" s="131"/>
      <c r="K334" s="132"/>
    </row>
    <row r="335" spans="1:11" ht="13.2">
      <c r="A335" s="131"/>
      <c r="B335" s="131"/>
      <c r="C335" s="131"/>
      <c r="D335" s="131"/>
      <c r="E335" s="131"/>
      <c r="F335" s="131"/>
      <c r="G335" s="131"/>
      <c r="H335" s="131"/>
      <c r="I335" s="131"/>
      <c r="J335" s="131"/>
      <c r="K335" s="132"/>
    </row>
    <row r="336" spans="1:11" ht="13.2">
      <c r="A336" s="131"/>
      <c r="B336" s="131"/>
      <c r="C336" s="131"/>
      <c r="D336" s="131"/>
      <c r="E336" s="131"/>
      <c r="F336" s="131"/>
      <c r="G336" s="131"/>
      <c r="H336" s="131"/>
      <c r="I336" s="131"/>
      <c r="J336" s="131"/>
      <c r="K336" s="132"/>
    </row>
    <row r="337" spans="1:11" ht="13.2">
      <c r="A337" s="131"/>
      <c r="B337" s="131"/>
      <c r="C337" s="131"/>
      <c r="D337" s="131"/>
      <c r="E337" s="131"/>
      <c r="F337" s="131"/>
      <c r="G337" s="131"/>
      <c r="H337" s="131"/>
      <c r="I337" s="131"/>
      <c r="J337" s="131"/>
      <c r="K337" s="132"/>
    </row>
    <row r="338" spans="1:11" ht="13.2">
      <c r="A338" s="131"/>
      <c r="B338" s="131"/>
      <c r="C338" s="131"/>
      <c r="D338" s="131"/>
      <c r="E338" s="131"/>
      <c r="F338" s="131"/>
      <c r="G338" s="131"/>
      <c r="H338" s="131"/>
      <c r="I338" s="131"/>
      <c r="J338" s="131"/>
      <c r="K338" s="132"/>
    </row>
    <row r="339" spans="1:11" ht="13.2">
      <c r="A339" s="131"/>
      <c r="B339" s="131"/>
      <c r="C339" s="131"/>
      <c r="D339" s="131"/>
      <c r="E339" s="131"/>
      <c r="F339" s="131"/>
      <c r="G339" s="131"/>
      <c r="H339" s="131"/>
      <c r="I339" s="131"/>
      <c r="J339" s="131"/>
      <c r="K339" s="132"/>
    </row>
    <row r="340" spans="1:11" ht="13.2">
      <c r="A340" s="131"/>
      <c r="B340" s="131"/>
      <c r="C340" s="131"/>
      <c r="D340" s="131"/>
      <c r="E340" s="131"/>
      <c r="F340" s="131"/>
      <c r="G340" s="131"/>
      <c r="H340" s="131"/>
      <c r="I340" s="131"/>
      <c r="J340" s="131"/>
      <c r="K340" s="132"/>
    </row>
    <row r="341" spans="1:11" ht="13.2">
      <c r="A341" s="131"/>
      <c r="B341" s="131"/>
      <c r="C341" s="131"/>
      <c r="D341" s="131"/>
      <c r="E341" s="131"/>
      <c r="F341" s="131"/>
      <c r="G341" s="131"/>
      <c r="H341" s="131"/>
      <c r="I341" s="131"/>
      <c r="J341" s="131"/>
      <c r="K341" s="132"/>
    </row>
    <row r="342" spans="1:11" ht="13.2">
      <c r="A342" s="131"/>
      <c r="B342" s="131"/>
      <c r="C342" s="131"/>
      <c r="D342" s="131"/>
      <c r="E342" s="131"/>
      <c r="F342" s="131"/>
      <c r="G342" s="131"/>
      <c r="H342" s="131"/>
      <c r="I342" s="131"/>
      <c r="J342" s="131"/>
      <c r="K342" s="132"/>
    </row>
    <row r="343" spans="1:11" ht="13.2">
      <c r="A343" s="131"/>
      <c r="B343" s="131"/>
      <c r="C343" s="131"/>
      <c r="D343" s="131"/>
      <c r="E343" s="131"/>
      <c r="F343" s="131"/>
      <c r="G343" s="131"/>
      <c r="H343" s="131"/>
      <c r="I343" s="131"/>
      <c r="J343" s="131"/>
      <c r="K343" s="132"/>
    </row>
    <row r="344" spans="1:11" ht="13.2">
      <c r="A344" s="131"/>
      <c r="B344" s="131"/>
      <c r="C344" s="131"/>
      <c r="D344" s="131"/>
      <c r="E344" s="131"/>
      <c r="F344" s="131"/>
      <c r="G344" s="131"/>
      <c r="H344" s="131"/>
      <c r="I344" s="131"/>
      <c r="J344" s="131"/>
      <c r="K344" s="132"/>
    </row>
    <row r="345" spans="1:11" ht="13.2">
      <c r="A345" s="131"/>
      <c r="B345" s="131"/>
      <c r="C345" s="131"/>
      <c r="D345" s="131"/>
      <c r="E345" s="131"/>
      <c r="F345" s="131"/>
      <c r="G345" s="131"/>
      <c r="H345" s="131"/>
      <c r="I345" s="131"/>
      <c r="J345" s="131"/>
      <c r="K345" s="132"/>
    </row>
    <row r="346" spans="1:11" ht="13.2">
      <c r="A346" s="131"/>
      <c r="B346" s="131"/>
      <c r="C346" s="131"/>
      <c r="D346" s="131"/>
      <c r="E346" s="131"/>
      <c r="F346" s="131"/>
      <c r="G346" s="131"/>
      <c r="H346" s="131"/>
      <c r="I346" s="131"/>
      <c r="J346" s="131"/>
      <c r="K346" s="132"/>
    </row>
    <row r="347" spans="1:11" ht="13.2">
      <c r="A347" s="131"/>
      <c r="B347" s="131"/>
      <c r="C347" s="131"/>
      <c r="D347" s="131"/>
      <c r="E347" s="131"/>
      <c r="F347" s="131"/>
      <c r="G347" s="131"/>
      <c r="H347" s="131"/>
      <c r="I347" s="131"/>
      <c r="J347" s="131"/>
      <c r="K347" s="132"/>
    </row>
    <row r="348" spans="1:11" ht="13.2">
      <c r="A348" s="131"/>
      <c r="B348" s="131"/>
      <c r="C348" s="131"/>
      <c r="D348" s="131"/>
      <c r="E348" s="131"/>
      <c r="F348" s="131"/>
      <c r="G348" s="131"/>
      <c r="H348" s="131"/>
      <c r="I348" s="131"/>
      <c r="J348" s="131"/>
      <c r="K348" s="132"/>
    </row>
    <row r="349" spans="1:11" ht="13.2">
      <c r="A349" s="131"/>
      <c r="B349" s="131"/>
      <c r="C349" s="131"/>
      <c r="D349" s="131"/>
      <c r="E349" s="131"/>
      <c r="F349" s="131"/>
      <c r="G349" s="131"/>
      <c r="H349" s="131"/>
      <c r="I349" s="131"/>
      <c r="J349" s="131"/>
      <c r="K349" s="132"/>
    </row>
    <row r="350" spans="1:11" ht="13.2">
      <c r="A350" s="131"/>
      <c r="B350" s="131"/>
      <c r="C350" s="131"/>
      <c r="D350" s="131"/>
      <c r="E350" s="131"/>
      <c r="F350" s="131"/>
      <c r="G350" s="131"/>
      <c r="H350" s="131"/>
      <c r="I350" s="131"/>
      <c r="J350" s="131"/>
      <c r="K350" s="132"/>
    </row>
    <row r="351" spans="1:11" ht="13.2">
      <c r="A351" s="131"/>
      <c r="B351" s="131"/>
      <c r="C351" s="131"/>
      <c r="D351" s="131"/>
      <c r="E351" s="131"/>
      <c r="F351" s="131"/>
      <c r="G351" s="131"/>
      <c r="H351" s="131"/>
      <c r="I351" s="131"/>
      <c r="J351" s="131"/>
      <c r="K351" s="132"/>
    </row>
    <row r="352" spans="1:11" ht="13.2">
      <c r="A352" s="131"/>
      <c r="B352" s="131"/>
      <c r="C352" s="131"/>
      <c r="D352" s="131"/>
      <c r="E352" s="131"/>
      <c r="F352" s="131"/>
      <c r="G352" s="131"/>
      <c r="H352" s="131"/>
      <c r="I352" s="131"/>
      <c r="J352" s="131"/>
      <c r="K352" s="132"/>
    </row>
    <row r="353" spans="1:11" ht="13.2">
      <c r="A353" s="131"/>
      <c r="B353" s="131"/>
      <c r="C353" s="131"/>
      <c r="D353" s="131"/>
      <c r="E353" s="131"/>
      <c r="F353" s="131"/>
      <c r="G353" s="131"/>
      <c r="H353" s="131"/>
      <c r="I353" s="131"/>
      <c r="J353" s="131"/>
      <c r="K353" s="132"/>
    </row>
    <row r="354" spans="1:11" ht="13.2">
      <c r="A354" s="131"/>
      <c r="B354" s="131"/>
      <c r="C354" s="131"/>
      <c r="D354" s="131"/>
      <c r="E354" s="131"/>
      <c r="F354" s="131"/>
      <c r="G354" s="131"/>
      <c r="H354" s="131"/>
      <c r="I354" s="131"/>
      <c r="J354" s="131"/>
      <c r="K354" s="132"/>
    </row>
    <row r="355" spans="1:11" ht="13.2">
      <c r="A355" s="131"/>
      <c r="B355" s="131"/>
      <c r="C355" s="131"/>
      <c r="D355" s="131"/>
      <c r="E355" s="131"/>
      <c r="F355" s="131"/>
      <c r="G355" s="131"/>
      <c r="H355" s="131"/>
      <c r="I355" s="131"/>
      <c r="J355" s="131"/>
      <c r="K355" s="132"/>
    </row>
    <row r="356" spans="1:11" ht="13.2">
      <c r="A356" s="131"/>
      <c r="B356" s="131"/>
      <c r="C356" s="131"/>
      <c r="D356" s="131"/>
      <c r="E356" s="131"/>
      <c r="F356" s="131"/>
      <c r="G356" s="131"/>
      <c r="H356" s="131"/>
      <c r="I356" s="131"/>
      <c r="J356" s="131"/>
      <c r="K356" s="132"/>
    </row>
    <row r="357" spans="1:11" ht="13.2">
      <c r="A357" s="131"/>
      <c r="B357" s="131"/>
      <c r="C357" s="131"/>
      <c r="D357" s="131"/>
      <c r="E357" s="131"/>
      <c r="F357" s="131"/>
      <c r="G357" s="131"/>
      <c r="H357" s="131"/>
      <c r="I357" s="131"/>
      <c r="J357" s="131"/>
      <c r="K357" s="132"/>
    </row>
    <row r="358" spans="1:11" ht="13.2">
      <c r="A358" s="131"/>
      <c r="B358" s="131"/>
      <c r="C358" s="131"/>
      <c r="D358" s="131"/>
      <c r="E358" s="131"/>
      <c r="F358" s="131"/>
      <c r="G358" s="131"/>
      <c r="H358" s="131"/>
      <c r="I358" s="131"/>
      <c r="J358" s="131"/>
      <c r="K358" s="132"/>
    </row>
    <row r="359" spans="1:11" ht="13.2">
      <c r="A359" s="131"/>
      <c r="B359" s="131"/>
      <c r="C359" s="131"/>
      <c r="D359" s="131"/>
      <c r="E359" s="131"/>
      <c r="F359" s="131"/>
      <c r="G359" s="131"/>
      <c r="H359" s="131"/>
      <c r="I359" s="131"/>
      <c r="J359" s="131"/>
      <c r="K359" s="132"/>
    </row>
    <row r="360" spans="1:11" ht="13.2">
      <c r="A360" s="131"/>
      <c r="B360" s="131"/>
      <c r="C360" s="131"/>
      <c r="D360" s="131"/>
      <c r="E360" s="131"/>
      <c r="F360" s="131"/>
      <c r="G360" s="131"/>
      <c r="H360" s="131"/>
      <c r="I360" s="131"/>
      <c r="J360" s="131"/>
      <c r="K360" s="132"/>
    </row>
    <row r="361" spans="1:11" ht="13.2">
      <c r="A361" s="131"/>
      <c r="B361" s="131"/>
      <c r="C361" s="131"/>
      <c r="D361" s="131"/>
      <c r="E361" s="131"/>
      <c r="F361" s="131"/>
      <c r="G361" s="131"/>
      <c r="H361" s="131"/>
      <c r="I361" s="131"/>
      <c r="J361" s="131"/>
      <c r="K361" s="132"/>
    </row>
    <row r="362" spans="1:11" ht="13.2">
      <c r="A362" s="131"/>
      <c r="B362" s="131"/>
      <c r="C362" s="131"/>
      <c r="D362" s="131"/>
      <c r="E362" s="131"/>
      <c r="F362" s="131"/>
      <c r="G362" s="131"/>
      <c r="H362" s="131"/>
      <c r="I362" s="131"/>
      <c r="J362" s="131"/>
      <c r="K362" s="132"/>
    </row>
    <row r="363" spans="1:11" ht="13.2">
      <c r="A363" s="131"/>
      <c r="B363" s="131"/>
      <c r="C363" s="131"/>
      <c r="D363" s="131"/>
      <c r="E363" s="131"/>
      <c r="F363" s="131"/>
      <c r="G363" s="131"/>
      <c r="H363" s="131"/>
      <c r="I363" s="131"/>
      <c r="J363" s="131"/>
      <c r="K363" s="132"/>
    </row>
    <row r="364" spans="1:11" ht="13.2">
      <c r="A364" s="131"/>
      <c r="B364" s="131"/>
      <c r="C364" s="131"/>
      <c r="D364" s="131"/>
      <c r="E364" s="131"/>
      <c r="F364" s="131"/>
      <c r="G364" s="131"/>
      <c r="H364" s="131"/>
      <c r="I364" s="131"/>
      <c r="J364" s="131"/>
      <c r="K364" s="132"/>
    </row>
    <row r="365" spans="1:11" ht="13.2">
      <c r="A365" s="131"/>
      <c r="B365" s="131"/>
      <c r="C365" s="131"/>
      <c r="D365" s="131"/>
      <c r="E365" s="131"/>
      <c r="F365" s="131"/>
      <c r="G365" s="131"/>
      <c r="H365" s="131"/>
      <c r="I365" s="131"/>
      <c r="J365" s="131"/>
      <c r="K365" s="132"/>
    </row>
    <row r="366" spans="1:11" ht="13.2">
      <c r="A366" s="131"/>
      <c r="B366" s="131"/>
      <c r="C366" s="131"/>
      <c r="D366" s="131"/>
      <c r="E366" s="131"/>
      <c r="F366" s="131"/>
      <c r="G366" s="131"/>
      <c r="H366" s="131"/>
      <c r="I366" s="131"/>
      <c r="J366" s="131"/>
      <c r="K366" s="132"/>
    </row>
    <row r="367" spans="1:11" ht="13.2">
      <c r="A367" s="131"/>
      <c r="B367" s="131"/>
      <c r="C367" s="131"/>
      <c r="D367" s="131"/>
      <c r="E367" s="131"/>
      <c r="F367" s="131"/>
      <c r="G367" s="131"/>
      <c r="H367" s="131"/>
      <c r="I367" s="131"/>
      <c r="J367" s="131"/>
      <c r="K367" s="132"/>
    </row>
    <row r="368" spans="1:11" ht="13.2">
      <c r="A368" s="131"/>
      <c r="B368" s="131"/>
      <c r="C368" s="131"/>
      <c r="D368" s="131"/>
      <c r="E368" s="131"/>
      <c r="F368" s="131"/>
      <c r="G368" s="131"/>
      <c r="H368" s="131"/>
      <c r="I368" s="131"/>
      <c r="J368" s="131"/>
      <c r="K368" s="132"/>
    </row>
    <row r="369" spans="1:11" ht="13.2">
      <c r="A369" s="131"/>
      <c r="B369" s="131"/>
      <c r="C369" s="131"/>
      <c r="D369" s="131"/>
      <c r="E369" s="131"/>
      <c r="F369" s="131"/>
      <c r="G369" s="131"/>
      <c r="H369" s="131"/>
      <c r="I369" s="131"/>
      <c r="J369" s="131"/>
      <c r="K369" s="132"/>
    </row>
    <row r="370" spans="1:11" ht="13.2">
      <c r="A370" s="131"/>
      <c r="B370" s="131"/>
      <c r="C370" s="131"/>
      <c r="D370" s="131"/>
      <c r="E370" s="131"/>
      <c r="F370" s="131"/>
      <c r="G370" s="131"/>
      <c r="H370" s="131"/>
      <c r="I370" s="131"/>
      <c r="J370" s="131"/>
      <c r="K370" s="132"/>
    </row>
    <row r="371" spans="1:11" ht="13.2">
      <c r="A371" s="131"/>
      <c r="B371" s="131"/>
      <c r="C371" s="131"/>
      <c r="D371" s="131"/>
      <c r="E371" s="131"/>
      <c r="F371" s="131"/>
      <c r="G371" s="131"/>
      <c r="H371" s="131"/>
      <c r="I371" s="131"/>
      <c r="J371" s="131"/>
      <c r="K371" s="132"/>
    </row>
    <row r="372" spans="1:11" ht="13.2">
      <c r="A372" s="131"/>
      <c r="B372" s="131"/>
      <c r="C372" s="131"/>
      <c r="D372" s="131"/>
      <c r="E372" s="131"/>
      <c r="F372" s="131"/>
      <c r="G372" s="131"/>
      <c r="H372" s="131"/>
      <c r="I372" s="131"/>
      <c r="J372" s="131"/>
      <c r="K372" s="132"/>
    </row>
    <row r="373" spans="1:11" ht="13.2">
      <c r="A373" s="131"/>
      <c r="B373" s="131"/>
      <c r="C373" s="131"/>
      <c r="D373" s="131"/>
      <c r="E373" s="131"/>
      <c r="F373" s="131"/>
      <c r="G373" s="131"/>
      <c r="H373" s="131"/>
      <c r="I373" s="131"/>
      <c r="J373" s="131"/>
      <c r="K373" s="132"/>
    </row>
    <row r="374" spans="1:11" ht="13.2">
      <c r="A374" s="131"/>
      <c r="B374" s="131"/>
      <c r="C374" s="131"/>
      <c r="D374" s="131"/>
      <c r="E374" s="131"/>
      <c r="F374" s="131"/>
      <c r="G374" s="131"/>
      <c r="H374" s="131"/>
      <c r="I374" s="131"/>
      <c r="J374" s="131"/>
      <c r="K374" s="132"/>
    </row>
    <row r="375" spans="1:11" ht="13.2">
      <c r="A375" s="131"/>
      <c r="B375" s="131"/>
      <c r="C375" s="131"/>
      <c r="D375" s="131"/>
      <c r="E375" s="131"/>
      <c r="F375" s="131"/>
      <c r="G375" s="131"/>
      <c r="H375" s="131"/>
      <c r="I375" s="131"/>
      <c r="J375" s="131"/>
      <c r="K375" s="132"/>
    </row>
    <row r="376" spans="1:11" ht="13.2">
      <c r="A376" s="131"/>
      <c r="B376" s="131"/>
      <c r="C376" s="131"/>
      <c r="D376" s="131"/>
      <c r="E376" s="131"/>
      <c r="F376" s="131"/>
      <c r="G376" s="131"/>
      <c r="H376" s="131"/>
      <c r="I376" s="131"/>
      <c r="J376" s="131"/>
      <c r="K376" s="132"/>
    </row>
    <row r="377" spans="1:11" ht="13.2">
      <c r="A377" s="131"/>
      <c r="B377" s="131"/>
      <c r="C377" s="131"/>
      <c r="D377" s="131"/>
      <c r="E377" s="131"/>
      <c r="F377" s="131"/>
      <c r="G377" s="131"/>
      <c r="H377" s="131"/>
      <c r="I377" s="131"/>
      <c r="J377" s="131"/>
      <c r="K377" s="132"/>
    </row>
    <row r="378" spans="1:11" ht="13.2">
      <c r="A378" s="131"/>
      <c r="B378" s="131"/>
      <c r="C378" s="131"/>
      <c r="D378" s="131"/>
      <c r="E378" s="131"/>
      <c r="F378" s="131"/>
      <c r="G378" s="131"/>
      <c r="H378" s="131"/>
      <c r="I378" s="131"/>
      <c r="J378" s="131"/>
      <c r="K378" s="132"/>
    </row>
    <row r="379" spans="1:11" ht="13.2">
      <c r="A379" s="131"/>
      <c r="B379" s="131"/>
      <c r="C379" s="131"/>
      <c r="D379" s="131"/>
      <c r="E379" s="131"/>
      <c r="F379" s="131"/>
      <c r="G379" s="131"/>
      <c r="H379" s="131"/>
      <c r="I379" s="131"/>
      <c r="J379" s="131"/>
      <c r="K379" s="132"/>
    </row>
    <row r="380" spans="1:11" ht="13.2">
      <c r="A380" s="131"/>
      <c r="B380" s="131"/>
      <c r="C380" s="131"/>
      <c r="D380" s="131"/>
      <c r="E380" s="131"/>
      <c r="F380" s="131"/>
      <c r="G380" s="131"/>
      <c r="H380" s="131"/>
      <c r="I380" s="131"/>
      <c r="J380" s="131"/>
      <c r="K380" s="132"/>
    </row>
    <row r="381" spans="1:11" ht="13.2">
      <c r="A381" s="131"/>
      <c r="B381" s="131"/>
      <c r="C381" s="131"/>
      <c r="D381" s="131"/>
      <c r="E381" s="131"/>
      <c r="F381" s="131"/>
      <c r="G381" s="131"/>
      <c r="H381" s="131"/>
      <c r="I381" s="131"/>
      <c r="J381" s="131"/>
      <c r="K381" s="132"/>
    </row>
    <row r="382" spans="1:11" ht="13.2">
      <c r="A382" s="131"/>
      <c r="B382" s="131"/>
      <c r="C382" s="131"/>
      <c r="D382" s="131"/>
      <c r="E382" s="131"/>
      <c r="F382" s="131"/>
      <c r="G382" s="131"/>
      <c r="H382" s="131"/>
      <c r="I382" s="131"/>
      <c r="J382" s="131"/>
      <c r="K382" s="132"/>
    </row>
    <row r="383" spans="1:11" ht="13.2">
      <c r="A383" s="131"/>
      <c r="B383" s="131"/>
      <c r="C383" s="131"/>
      <c r="D383" s="131"/>
      <c r="E383" s="131"/>
      <c r="F383" s="131"/>
      <c r="G383" s="131"/>
      <c r="H383" s="131"/>
      <c r="I383" s="131"/>
      <c r="J383" s="131"/>
      <c r="K383" s="132"/>
    </row>
    <row r="384" spans="1:11" ht="13.2">
      <c r="A384" s="131"/>
      <c r="B384" s="131"/>
      <c r="C384" s="131"/>
      <c r="D384" s="131"/>
      <c r="E384" s="131"/>
      <c r="F384" s="131"/>
      <c r="G384" s="131"/>
      <c r="H384" s="131"/>
      <c r="I384" s="131"/>
      <c r="J384" s="131"/>
      <c r="K384" s="132"/>
    </row>
    <row r="385" spans="1:11" ht="13.2">
      <c r="A385" s="131"/>
      <c r="B385" s="131"/>
      <c r="C385" s="131"/>
      <c r="D385" s="131"/>
      <c r="E385" s="131"/>
      <c r="F385" s="131"/>
      <c r="G385" s="131"/>
      <c r="H385" s="131"/>
      <c r="I385" s="131"/>
      <c r="J385" s="131"/>
      <c r="K385" s="132"/>
    </row>
    <row r="386" spans="1:11" ht="13.2">
      <c r="A386" s="131"/>
      <c r="B386" s="131"/>
      <c r="C386" s="131"/>
      <c r="D386" s="131"/>
      <c r="E386" s="131"/>
      <c r="F386" s="131"/>
      <c r="G386" s="131"/>
      <c r="H386" s="131"/>
      <c r="I386" s="131"/>
      <c r="J386" s="131"/>
      <c r="K386" s="132"/>
    </row>
    <row r="387" spans="1:11" ht="13.2">
      <c r="A387" s="131"/>
      <c r="B387" s="131"/>
      <c r="C387" s="131"/>
      <c r="D387" s="131"/>
      <c r="E387" s="131"/>
      <c r="F387" s="131"/>
      <c r="G387" s="131"/>
      <c r="H387" s="131"/>
      <c r="I387" s="131"/>
      <c r="J387" s="131"/>
      <c r="K387" s="132"/>
    </row>
    <row r="388" spans="1:11" ht="13.2">
      <c r="A388" s="131"/>
      <c r="B388" s="131"/>
      <c r="C388" s="131"/>
      <c r="D388" s="131"/>
      <c r="E388" s="131"/>
      <c r="F388" s="131"/>
      <c r="G388" s="131"/>
      <c r="H388" s="131"/>
      <c r="I388" s="131"/>
      <c r="J388" s="131"/>
      <c r="K388" s="132"/>
    </row>
    <row r="389" spans="1:11" ht="13.2">
      <c r="A389" s="131"/>
      <c r="B389" s="131"/>
      <c r="C389" s="131"/>
      <c r="D389" s="131"/>
      <c r="E389" s="131"/>
      <c r="F389" s="131"/>
      <c r="G389" s="131"/>
      <c r="H389" s="131"/>
      <c r="I389" s="131"/>
      <c r="J389" s="131"/>
      <c r="K389" s="132"/>
    </row>
    <row r="390" spans="1:11" ht="13.2">
      <c r="A390" s="131"/>
      <c r="B390" s="131"/>
      <c r="C390" s="131"/>
      <c r="D390" s="131"/>
      <c r="E390" s="131"/>
      <c r="F390" s="131"/>
      <c r="G390" s="131"/>
      <c r="H390" s="131"/>
      <c r="I390" s="131"/>
      <c r="J390" s="131"/>
      <c r="K390" s="132"/>
    </row>
    <row r="391" spans="1:11" ht="13.2">
      <c r="A391" s="131"/>
      <c r="B391" s="131"/>
      <c r="C391" s="131"/>
      <c r="D391" s="131"/>
      <c r="E391" s="131"/>
      <c r="F391" s="131"/>
      <c r="G391" s="131"/>
      <c r="H391" s="131"/>
      <c r="I391" s="131"/>
      <c r="J391" s="131"/>
      <c r="K391" s="132"/>
    </row>
    <row r="392" spans="1:11" ht="13.2">
      <c r="A392" s="131"/>
      <c r="B392" s="131"/>
      <c r="C392" s="131"/>
      <c r="D392" s="131"/>
      <c r="E392" s="131"/>
      <c r="F392" s="131"/>
      <c r="G392" s="131"/>
      <c r="H392" s="131"/>
      <c r="I392" s="131"/>
      <c r="J392" s="131"/>
      <c r="K392" s="132"/>
    </row>
    <row r="393" spans="1:11" ht="13.2">
      <c r="A393" s="131"/>
      <c r="B393" s="131"/>
      <c r="C393" s="131"/>
      <c r="D393" s="131"/>
      <c r="E393" s="131"/>
      <c r="F393" s="131"/>
      <c r="G393" s="131"/>
      <c r="H393" s="131"/>
      <c r="I393" s="131"/>
      <c r="J393" s="131"/>
      <c r="K393" s="132"/>
    </row>
    <row r="394" spans="1:11" ht="13.2">
      <c r="A394" s="131"/>
      <c r="B394" s="131"/>
      <c r="C394" s="131"/>
      <c r="D394" s="131"/>
      <c r="E394" s="131"/>
      <c r="F394" s="131"/>
      <c r="G394" s="131"/>
      <c r="H394" s="131"/>
      <c r="I394" s="131"/>
      <c r="J394" s="131"/>
      <c r="K394" s="132"/>
    </row>
    <row r="395" spans="1:11" ht="13.2">
      <c r="A395" s="131"/>
      <c r="B395" s="131"/>
      <c r="C395" s="131"/>
      <c r="D395" s="131"/>
      <c r="E395" s="131"/>
      <c r="F395" s="131"/>
      <c r="G395" s="131"/>
      <c r="H395" s="131"/>
      <c r="I395" s="131"/>
      <c r="J395" s="131"/>
      <c r="K395" s="132"/>
    </row>
    <row r="396" spans="1:11" ht="13.2">
      <c r="A396" s="131"/>
      <c r="B396" s="131"/>
      <c r="C396" s="131"/>
      <c r="D396" s="131"/>
      <c r="E396" s="131"/>
      <c r="F396" s="131"/>
      <c r="G396" s="131"/>
      <c r="H396" s="131"/>
      <c r="I396" s="131"/>
      <c r="J396" s="131"/>
      <c r="K396" s="132"/>
    </row>
    <row r="397" spans="1:11" ht="13.2">
      <c r="A397" s="131"/>
      <c r="B397" s="131"/>
      <c r="C397" s="131"/>
      <c r="D397" s="131"/>
      <c r="E397" s="131"/>
      <c r="F397" s="131"/>
      <c r="G397" s="131"/>
      <c r="H397" s="131"/>
      <c r="I397" s="131"/>
      <c r="J397" s="131"/>
      <c r="K397" s="132"/>
    </row>
    <row r="398" spans="1:11" ht="13.2">
      <c r="A398" s="131"/>
      <c r="B398" s="131"/>
      <c r="C398" s="131"/>
      <c r="D398" s="131"/>
      <c r="E398" s="131"/>
      <c r="F398" s="131"/>
      <c r="G398" s="131"/>
      <c r="H398" s="131"/>
      <c r="I398" s="131"/>
      <c r="J398" s="131"/>
      <c r="K398" s="132"/>
    </row>
    <row r="399" spans="1:11" ht="13.2">
      <c r="A399" s="131"/>
      <c r="B399" s="131"/>
      <c r="C399" s="131"/>
      <c r="D399" s="131"/>
      <c r="E399" s="131"/>
      <c r="F399" s="131"/>
      <c r="G399" s="131"/>
      <c r="H399" s="131"/>
      <c r="I399" s="131"/>
      <c r="J399" s="131"/>
      <c r="K399" s="132"/>
    </row>
    <row r="400" spans="1:11" ht="13.2">
      <c r="A400" s="131"/>
      <c r="B400" s="131"/>
      <c r="C400" s="131"/>
      <c r="D400" s="131"/>
      <c r="E400" s="131"/>
      <c r="F400" s="131"/>
      <c r="G400" s="131"/>
      <c r="H400" s="131"/>
      <c r="I400" s="131"/>
      <c r="J400" s="131"/>
      <c r="K400" s="132"/>
    </row>
    <row r="401" spans="1:11" ht="13.2">
      <c r="A401" s="131"/>
      <c r="B401" s="131"/>
      <c r="C401" s="131"/>
      <c r="D401" s="131"/>
      <c r="E401" s="131"/>
      <c r="F401" s="131"/>
      <c r="G401" s="131"/>
      <c r="H401" s="131"/>
      <c r="I401" s="131"/>
      <c r="J401" s="131"/>
      <c r="K401" s="132"/>
    </row>
    <row r="402" spans="1:11" ht="13.2">
      <c r="A402" s="131"/>
      <c r="B402" s="131"/>
      <c r="C402" s="131"/>
      <c r="D402" s="131"/>
      <c r="E402" s="131"/>
      <c r="F402" s="131"/>
      <c r="G402" s="131"/>
      <c r="H402" s="131"/>
      <c r="I402" s="131"/>
      <c r="J402" s="131"/>
      <c r="K402" s="132"/>
    </row>
    <row r="403" spans="1:11" ht="13.2">
      <c r="A403" s="131"/>
      <c r="B403" s="131"/>
      <c r="C403" s="131"/>
      <c r="D403" s="131"/>
      <c r="E403" s="131"/>
      <c r="F403" s="131"/>
      <c r="G403" s="131"/>
      <c r="H403" s="131"/>
      <c r="I403" s="131"/>
      <c r="J403" s="131"/>
      <c r="K403" s="132"/>
    </row>
    <row r="404" spans="1:11" ht="13.2">
      <c r="A404" s="131"/>
      <c r="B404" s="131"/>
      <c r="C404" s="131"/>
      <c r="D404" s="131"/>
      <c r="E404" s="131"/>
      <c r="F404" s="131"/>
      <c r="G404" s="131"/>
      <c r="H404" s="131"/>
      <c r="I404" s="131"/>
      <c r="J404" s="131"/>
      <c r="K404" s="132"/>
    </row>
    <row r="405" spans="1:11" ht="13.2">
      <c r="A405" s="131"/>
      <c r="B405" s="131"/>
      <c r="C405" s="131"/>
      <c r="D405" s="131"/>
      <c r="E405" s="131"/>
      <c r="F405" s="131"/>
      <c r="G405" s="131"/>
      <c r="H405" s="131"/>
      <c r="I405" s="131"/>
      <c r="J405" s="131"/>
      <c r="K405" s="132"/>
    </row>
    <row r="406" spans="1:11" ht="13.2">
      <c r="A406" s="131"/>
      <c r="B406" s="131"/>
      <c r="C406" s="131"/>
      <c r="D406" s="131"/>
      <c r="E406" s="131"/>
      <c r="F406" s="131"/>
      <c r="G406" s="131"/>
      <c r="H406" s="131"/>
      <c r="I406" s="131"/>
      <c r="J406" s="131"/>
      <c r="K406" s="132"/>
    </row>
    <row r="407" spans="1:11" ht="13.2">
      <c r="A407" s="131"/>
      <c r="B407" s="131"/>
      <c r="C407" s="131"/>
      <c r="D407" s="131"/>
      <c r="E407" s="131"/>
      <c r="F407" s="131"/>
      <c r="G407" s="131"/>
      <c r="H407" s="131"/>
      <c r="I407" s="131"/>
      <c r="J407" s="131"/>
      <c r="K407" s="132"/>
    </row>
    <row r="408" spans="1:11" ht="13.2">
      <c r="A408" s="131"/>
      <c r="B408" s="131"/>
      <c r="C408" s="131"/>
      <c r="D408" s="131"/>
      <c r="E408" s="131"/>
      <c r="F408" s="131"/>
      <c r="G408" s="131"/>
      <c r="H408" s="131"/>
      <c r="I408" s="131"/>
      <c r="J408" s="131"/>
      <c r="K408" s="132"/>
    </row>
    <row r="409" spans="1:11" ht="13.2">
      <c r="A409" s="131"/>
      <c r="B409" s="131"/>
      <c r="C409" s="131"/>
      <c r="D409" s="131"/>
      <c r="E409" s="131"/>
      <c r="F409" s="131"/>
      <c r="G409" s="131"/>
      <c r="H409" s="131"/>
      <c r="I409" s="131"/>
      <c r="J409" s="131"/>
      <c r="K409" s="132"/>
    </row>
    <row r="410" spans="1:11" ht="13.2">
      <c r="A410" s="131"/>
      <c r="B410" s="131"/>
      <c r="C410" s="131"/>
      <c r="D410" s="131"/>
      <c r="E410" s="131"/>
      <c r="F410" s="131"/>
      <c r="G410" s="131"/>
      <c r="H410" s="131"/>
      <c r="I410" s="131"/>
      <c r="J410" s="131"/>
      <c r="K410" s="132"/>
    </row>
    <row r="411" spans="1:11" ht="13.2">
      <c r="A411" s="131"/>
      <c r="B411" s="131"/>
      <c r="C411" s="131"/>
      <c r="D411" s="131"/>
      <c r="E411" s="131"/>
      <c r="F411" s="131"/>
      <c r="G411" s="131"/>
      <c r="H411" s="131"/>
      <c r="I411" s="131"/>
      <c r="J411" s="131"/>
      <c r="K411" s="132"/>
    </row>
    <row r="412" spans="1:11" ht="13.2">
      <c r="A412" s="131"/>
      <c r="B412" s="131"/>
      <c r="C412" s="131"/>
      <c r="D412" s="131"/>
      <c r="E412" s="131"/>
      <c r="F412" s="131"/>
      <c r="G412" s="131"/>
      <c r="H412" s="131"/>
      <c r="I412" s="131"/>
      <c r="J412" s="131"/>
      <c r="K412" s="132"/>
    </row>
    <row r="413" spans="1:11" ht="13.2">
      <c r="A413" s="131"/>
      <c r="B413" s="131"/>
      <c r="C413" s="131"/>
      <c r="D413" s="131"/>
      <c r="E413" s="131"/>
      <c r="F413" s="131"/>
      <c r="G413" s="131"/>
      <c r="H413" s="131"/>
      <c r="I413" s="131"/>
      <c r="J413" s="131"/>
      <c r="K413" s="132"/>
    </row>
    <row r="414" spans="1:11" ht="13.2">
      <c r="A414" s="131"/>
      <c r="B414" s="131"/>
      <c r="C414" s="131"/>
      <c r="D414" s="131"/>
      <c r="E414" s="131"/>
      <c r="F414" s="131"/>
      <c r="G414" s="131"/>
      <c r="H414" s="131"/>
      <c r="I414" s="131"/>
      <c r="J414" s="131"/>
      <c r="K414" s="132"/>
    </row>
    <row r="415" spans="1:11" ht="13.2">
      <c r="A415" s="131"/>
      <c r="B415" s="131"/>
      <c r="C415" s="131"/>
      <c r="D415" s="131"/>
      <c r="E415" s="131"/>
      <c r="F415" s="131"/>
      <c r="G415" s="131"/>
      <c r="H415" s="131"/>
      <c r="I415" s="131"/>
      <c r="J415" s="131"/>
      <c r="K415" s="132"/>
    </row>
    <row r="416" spans="1:11" ht="13.2">
      <c r="A416" s="131"/>
      <c r="B416" s="131"/>
      <c r="C416" s="131"/>
      <c r="D416" s="131"/>
      <c r="E416" s="131"/>
      <c r="F416" s="131"/>
      <c r="G416" s="131"/>
      <c r="H416" s="131"/>
      <c r="I416" s="131"/>
      <c r="J416" s="131"/>
      <c r="K416" s="132"/>
    </row>
    <row r="417" spans="1:11" ht="13.2">
      <c r="A417" s="131"/>
      <c r="B417" s="131"/>
      <c r="C417" s="131"/>
      <c r="D417" s="131"/>
      <c r="E417" s="131"/>
      <c r="F417" s="131"/>
      <c r="G417" s="131"/>
      <c r="H417" s="131"/>
      <c r="I417" s="131"/>
      <c r="J417" s="131"/>
      <c r="K417" s="132"/>
    </row>
    <row r="418" spans="1:11" ht="13.2">
      <c r="A418" s="131"/>
      <c r="B418" s="131"/>
      <c r="C418" s="131"/>
      <c r="D418" s="131"/>
      <c r="E418" s="131"/>
      <c r="F418" s="131"/>
      <c r="G418" s="131"/>
      <c r="H418" s="131"/>
      <c r="I418" s="131"/>
      <c r="J418" s="131"/>
      <c r="K418" s="132"/>
    </row>
    <row r="419" spans="1:11" ht="13.2">
      <c r="A419" s="131"/>
      <c r="B419" s="131"/>
      <c r="C419" s="131"/>
      <c r="D419" s="131"/>
      <c r="E419" s="131"/>
      <c r="F419" s="131"/>
      <c r="G419" s="131"/>
      <c r="H419" s="131"/>
      <c r="I419" s="131"/>
      <c r="J419" s="131"/>
      <c r="K419" s="132"/>
    </row>
    <row r="420" spans="1:11" ht="13.2">
      <c r="A420" s="131"/>
      <c r="B420" s="131"/>
      <c r="C420" s="131"/>
      <c r="D420" s="131"/>
      <c r="E420" s="131"/>
      <c r="F420" s="131"/>
      <c r="G420" s="131"/>
      <c r="H420" s="131"/>
      <c r="I420" s="131"/>
      <c r="J420" s="131"/>
      <c r="K420" s="132"/>
    </row>
    <row r="421" spans="1:11" ht="13.2">
      <c r="A421" s="131"/>
      <c r="B421" s="131"/>
      <c r="C421" s="131"/>
      <c r="D421" s="131"/>
      <c r="E421" s="131"/>
      <c r="F421" s="131"/>
      <c r="G421" s="131"/>
      <c r="H421" s="131"/>
      <c r="I421" s="131"/>
      <c r="J421" s="131"/>
      <c r="K421" s="132"/>
    </row>
    <row r="422" spans="1:11" ht="13.2">
      <c r="A422" s="131"/>
      <c r="B422" s="131"/>
      <c r="C422" s="131"/>
      <c r="D422" s="131"/>
      <c r="E422" s="131"/>
      <c r="F422" s="131"/>
      <c r="G422" s="131"/>
      <c r="H422" s="131"/>
      <c r="I422" s="131"/>
      <c r="J422" s="131"/>
      <c r="K422" s="132"/>
    </row>
    <row r="423" spans="1:11" ht="13.2">
      <c r="A423" s="131"/>
      <c r="B423" s="131"/>
      <c r="C423" s="131"/>
      <c r="D423" s="131"/>
      <c r="E423" s="131"/>
      <c r="F423" s="131"/>
      <c r="G423" s="131"/>
      <c r="H423" s="131"/>
      <c r="I423" s="131"/>
      <c r="J423" s="131"/>
      <c r="K423" s="132"/>
    </row>
    <row r="424" spans="1:11" ht="13.2">
      <c r="A424" s="131"/>
      <c r="B424" s="131"/>
      <c r="C424" s="131"/>
      <c r="D424" s="131"/>
      <c r="E424" s="131"/>
      <c r="F424" s="131"/>
      <c r="G424" s="131"/>
      <c r="H424" s="131"/>
      <c r="I424" s="131"/>
      <c r="J424" s="131"/>
      <c r="K424" s="132"/>
    </row>
    <row r="425" spans="1:11" ht="13.2">
      <c r="A425" s="131"/>
      <c r="B425" s="131"/>
      <c r="C425" s="131"/>
      <c r="D425" s="131"/>
      <c r="E425" s="131"/>
      <c r="F425" s="131"/>
      <c r="G425" s="131"/>
      <c r="H425" s="131"/>
      <c r="I425" s="131"/>
      <c r="J425" s="131"/>
      <c r="K425" s="132"/>
    </row>
    <row r="426" spans="1:11" ht="13.2">
      <c r="A426" s="131"/>
      <c r="B426" s="131"/>
      <c r="C426" s="131"/>
      <c r="D426" s="131"/>
      <c r="E426" s="131"/>
      <c r="F426" s="131"/>
      <c r="G426" s="131"/>
      <c r="H426" s="131"/>
      <c r="I426" s="131"/>
      <c r="J426" s="131"/>
      <c r="K426" s="132"/>
    </row>
    <row r="427" spans="1:11" ht="13.2">
      <c r="A427" s="131"/>
      <c r="B427" s="131"/>
      <c r="C427" s="131"/>
      <c r="D427" s="131"/>
      <c r="E427" s="131"/>
      <c r="F427" s="131"/>
      <c r="G427" s="131"/>
      <c r="H427" s="131"/>
      <c r="I427" s="131"/>
      <c r="J427" s="131"/>
      <c r="K427" s="132"/>
    </row>
    <row r="428" spans="1:11" ht="13.2">
      <c r="A428" s="131"/>
      <c r="B428" s="131"/>
      <c r="C428" s="131"/>
      <c r="D428" s="131"/>
      <c r="E428" s="131"/>
      <c r="F428" s="131"/>
      <c r="G428" s="131"/>
      <c r="H428" s="131"/>
      <c r="I428" s="131"/>
      <c r="J428" s="131"/>
      <c r="K428" s="132"/>
    </row>
    <row r="429" spans="1:11" ht="13.2">
      <c r="A429" s="131"/>
      <c r="B429" s="131"/>
      <c r="C429" s="131"/>
      <c r="D429" s="131"/>
      <c r="E429" s="131"/>
      <c r="F429" s="131"/>
      <c r="G429" s="131"/>
      <c r="H429" s="131"/>
      <c r="I429" s="131"/>
      <c r="J429" s="131"/>
      <c r="K429" s="132"/>
    </row>
    <row r="430" spans="1:11" ht="13.2">
      <c r="A430" s="131"/>
      <c r="B430" s="131"/>
      <c r="C430" s="131"/>
      <c r="D430" s="131"/>
      <c r="E430" s="131"/>
      <c r="F430" s="131"/>
      <c r="G430" s="131"/>
      <c r="H430" s="131"/>
      <c r="I430" s="131"/>
      <c r="J430" s="131"/>
      <c r="K430" s="132"/>
    </row>
    <row r="431" spans="1:11" ht="13.2">
      <c r="A431" s="131"/>
      <c r="B431" s="131"/>
      <c r="C431" s="131"/>
      <c r="D431" s="131"/>
      <c r="E431" s="131"/>
      <c r="F431" s="131"/>
      <c r="G431" s="131"/>
      <c r="H431" s="131"/>
      <c r="I431" s="131"/>
      <c r="J431" s="131"/>
      <c r="K431" s="132"/>
    </row>
    <row r="432" spans="1:11" ht="13.2">
      <c r="A432" s="131"/>
      <c r="B432" s="131"/>
      <c r="C432" s="131"/>
      <c r="D432" s="131"/>
      <c r="E432" s="131"/>
      <c r="F432" s="131"/>
      <c r="G432" s="131"/>
      <c r="H432" s="131"/>
      <c r="I432" s="131"/>
      <c r="J432" s="131"/>
      <c r="K432" s="132"/>
    </row>
    <row r="433" spans="1:11" ht="13.2">
      <c r="A433" s="131"/>
      <c r="B433" s="131"/>
      <c r="C433" s="131"/>
      <c r="D433" s="131"/>
      <c r="E433" s="131"/>
      <c r="F433" s="131"/>
      <c r="G433" s="131"/>
      <c r="H433" s="131"/>
      <c r="I433" s="131"/>
      <c r="J433" s="131"/>
      <c r="K433" s="132"/>
    </row>
    <row r="434" spans="1:11" ht="13.2">
      <c r="A434" s="131"/>
      <c r="B434" s="131"/>
      <c r="C434" s="131"/>
      <c r="D434" s="131"/>
      <c r="E434" s="131"/>
      <c r="F434" s="131"/>
      <c r="G434" s="131"/>
      <c r="H434" s="131"/>
      <c r="I434" s="131"/>
      <c r="J434" s="131"/>
      <c r="K434" s="132"/>
    </row>
    <row r="435" spans="1:11" ht="13.2">
      <c r="A435" s="131"/>
      <c r="B435" s="131"/>
      <c r="C435" s="131"/>
      <c r="D435" s="131"/>
      <c r="E435" s="131"/>
      <c r="F435" s="131"/>
      <c r="G435" s="131"/>
      <c r="H435" s="131"/>
      <c r="I435" s="131"/>
      <c r="J435" s="131"/>
      <c r="K435" s="132"/>
    </row>
    <row r="436" spans="1:11" ht="13.2">
      <c r="A436" s="131"/>
      <c r="B436" s="131"/>
      <c r="C436" s="131"/>
      <c r="D436" s="131"/>
      <c r="E436" s="131"/>
      <c r="F436" s="131"/>
      <c r="G436" s="131"/>
      <c r="H436" s="131"/>
      <c r="I436" s="131"/>
      <c r="J436" s="131"/>
      <c r="K436" s="132"/>
    </row>
    <row r="437" spans="1:11" ht="13.2">
      <c r="A437" s="131"/>
      <c r="B437" s="131"/>
      <c r="C437" s="131"/>
      <c r="D437" s="131"/>
      <c r="E437" s="131"/>
      <c r="F437" s="131"/>
      <c r="G437" s="131"/>
      <c r="H437" s="131"/>
      <c r="I437" s="131"/>
      <c r="J437" s="131"/>
      <c r="K437" s="132"/>
    </row>
    <row r="438" spans="1:11" ht="13.2">
      <c r="A438" s="131"/>
      <c r="B438" s="131"/>
      <c r="C438" s="131"/>
      <c r="D438" s="131"/>
      <c r="E438" s="131"/>
      <c r="F438" s="131"/>
      <c r="G438" s="131"/>
      <c r="H438" s="131"/>
      <c r="I438" s="131"/>
      <c r="J438" s="131"/>
      <c r="K438" s="132"/>
    </row>
    <row r="439" spans="1:11" ht="13.2">
      <c r="A439" s="131"/>
      <c r="B439" s="131"/>
      <c r="C439" s="131"/>
      <c r="D439" s="131"/>
      <c r="E439" s="131"/>
      <c r="F439" s="131"/>
      <c r="G439" s="131"/>
      <c r="H439" s="131"/>
      <c r="I439" s="131"/>
      <c r="J439" s="131"/>
      <c r="K439" s="132"/>
    </row>
    <row r="440" spans="1:11" ht="13.2">
      <c r="A440" s="131"/>
      <c r="B440" s="131"/>
      <c r="C440" s="131"/>
      <c r="D440" s="131"/>
      <c r="E440" s="131"/>
      <c r="F440" s="131"/>
      <c r="G440" s="131"/>
      <c r="H440" s="131"/>
      <c r="I440" s="131"/>
      <c r="J440" s="131"/>
      <c r="K440" s="132"/>
    </row>
    <row r="441" spans="1:11" ht="13.2">
      <c r="A441" s="131"/>
      <c r="B441" s="131"/>
      <c r="C441" s="131"/>
      <c r="D441" s="131"/>
      <c r="E441" s="131"/>
      <c r="F441" s="131"/>
      <c r="G441" s="131"/>
      <c r="H441" s="131"/>
      <c r="I441" s="131"/>
      <c r="J441" s="131"/>
      <c r="K441" s="132"/>
    </row>
    <row r="442" spans="1:11" ht="13.2">
      <c r="A442" s="131"/>
      <c r="B442" s="131"/>
      <c r="C442" s="131"/>
      <c r="D442" s="131"/>
      <c r="E442" s="131"/>
      <c r="F442" s="131"/>
      <c r="G442" s="131"/>
      <c r="H442" s="131"/>
      <c r="I442" s="131"/>
      <c r="J442" s="131"/>
      <c r="K442" s="132"/>
    </row>
    <row r="443" spans="1:11" ht="13.2">
      <c r="A443" s="131"/>
      <c r="B443" s="131"/>
      <c r="C443" s="131"/>
      <c r="D443" s="131"/>
      <c r="E443" s="131"/>
      <c r="F443" s="131"/>
      <c r="G443" s="131"/>
      <c r="H443" s="131"/>
      <c r="I443" s="131"/>
      <c r="J443" s="131"/>
      <c r="K443" s="132"/>
    </row>
    <row r="444" spans="1:11" ht="13.2">
      <c r="A444" s="131"/>
      <c r="B444" s="131"/>
      <c r="C444" s="131"/>
      <c r="D444" s="131"/>
      <c r="E444" s="131"/>
      <c r="F444" s="131"/>
      <c r="G444" s="131"/>
      <c r="H444" s="131"/>
      <c r="I444" s="131"/>
      <c r="J444" s="131"/>
      <c r="K444" s="132"/>
    </row>
    <row r="445" spans="1:11" ht="13.2">
      <c r="A445" s="131"/>
      <c r="B445" s="131"/>
      <c r="C445" s="131"/>
      <c r="D445" s="131"/>
      <c r="E445" s="131"/>
      <c r="F445" s="131"/>
      <c r="G445" s="131"/>
      <c r="H445" s="131"/>
      <c r="I445" s="131"/>
      <c r="J445" s="131"/>
      <c r="K445" s="132"/>
    </row>
    <row r="446" spans="1:11" ht="13.2">
      <c r="A446" s="131"/>
      <c r="B446" s="131"/>
      <c r="C446" s="131"/>
      <c r="D446" s="131"/>
      <c r="E446" s="131"/>
      <c r="F446" s="131"/>
      <c r="G446" s="131"/>
      <c r="H446" s="131"/>
      <c r="I446" s="131"/>
      <c r="J446" s="131"/>
      <c r="K446" s="132"/>
    </row>
    <row r="447" spans="1:11" ht="13.2">
      <c r="A447" s="131"/>
      <c r="B447" s="131"/>
      <c r="C447" s="131"/>
      <c r="D447" s="131"/>
      <c r="E447" s="131"/>
      <c r="F447" s="131"/>
      <c r="G447" s="131"/>
      <c r="H447" s="131"/>
      <c r="I447" s="131"/>
      <c r="J447" s="131"/>
      <c r="K447" s="132"/>
    </row>
    <row r="448" spans="1:11" ht="13.2">
      <c r="A448" s="131"/>
      <c r="B448" s="131"/>
      <c r="C448" s="131"/>
      <c r="D448" s="131"/>
      <c r="E448" s="131"/>
      <c r="F448" s="131"/>
      <c r="G448" s="131"/>
      <c r="H448" s="131"/>
      <c r="I448" s="131"/>
      <c r="J448" s="131"/>
      <c r="K448" s="132"/>
    </row>
    <row r="449" spans="1:11" ht="13.2">
      <c r="A449" s="131"/>
      <c r="B449" s="131"/>
      <c r="C449" s="131"/>
      <c r="D449" s="131"/>
      <c r="E449" s="131"/>
      <c r="F449" s="131"/>
      <c r="G449" s="131"/>
      <c r="H449" s="131"/>
      <c r="I449" s="131"/>
      <c r="J449" s="131"/>
      <c r="K449" s="132"/>
    </row>
    <row r="450" spans="1:11" ht="13.2">
      <c r="A450" s="131"/>
      <c r="B450" s="131"/>
      <c r="C450" s="131"/>
      <c r="D450" s="131"/>
      <c r="E450" s="131"/>
      <c r="F450" s="131"/>
      <c r="G450" s="131"/>
      <c r="H450" s="131"/>
      <c r="I450" s="131"/>
      <c r="J450" s="131"/>
      <c r="K450" s="132"/>
    </row>
    <row r="451" spans="1:11" ht="13.2">
      <c r="A451" s="131"/>
      <c r="B451" s="131"/>
      <c r="C451" s="131"/>
      <c r="D451" s="131"/>
      <c r="E451" s="131"/>
      <c r="F451" s="131"/>
      <c r="G451" s="131"/>
      <c r="H451" s="131"/>
      <c r="I451" s="131"/>
      <c r="J451" s="131"/>
      <c r="K451" s="132"/>
    </row>
    <row r="452" spans="1:11" ht="13.2">
      <c r="A452" s="131"/>
      <c r="B452" s="131"/>
      <c r="C452" s="131"/>
      <c r="D452" s="131"/>
      <c r="E452" s="131"/>
      <c r="F452" s="131"/>
      <c r="G452" s="131"/>
      <c r="H452" s="131"/>
      <c r="I452" s="131"/>
      <c r="J452" s="131"/>
      <c r="K452" s="132"/>
    </row>
    <row r="453" spans="1:11" ht="13.2">
      <c r="A453" s="131"/>
      <c r="B453" s="131"/>
      <c r="C453" s="131"/>
      <c r="D453" s="131"/>
      <c r="E453" s="131"/>
      <c r="F453" s="131"/>
      <c r="G453" s="131"/>
      <c r="H453" s="131"/>
      <c r="I453" s="131"/>
      <c r="J453" s="131"/>
      <c r="K453" s="132"/>
    </row>
    <row r="454" spans="1:11" ht="13.2">
      <c r="A454" s="131"/>
      <c r="B454" s="131"/>
      <c r="C454" s="131"/>
      <c r="D454" s="131"/>
      <c r="E454" s="131"/>
      <c r="F454" s="131"/>
      <c r="G454" s="131"/>
      <c r="H454" s="131"/>
      <c r="I454" s="131"/>
      <c r="J454" s="131"/>
      <c r="K454" s="132"/>
    </row>
    <row r="455" spans="1:11" ht="13.2">
      <c r="A455" s="131"/>
      <c r="B455" s="131"/>
      <c r="C455" s="131"/>
      <c r="D455" s="131"/>
      <c r="E455" s="131"/>
      <c r="F455" s="131"/>
      <c r="G455" s="131"/>
      <c r="H455" s="131"/>
      <c r="I455" s="131"/>
      <c r="J455" s="131"/>
      <c r="K455" s="132"/>
    </row>
    <row r="456" spans="1:11" ht="13.2">
      <c r="A456" s="131"/>
      <c r="B456" s="131"/>
      <c r="C456" s="131"/>
      <c r="D456" s="131"/>
      <c r="E456" s="131"/>
      <c r="F456" s="131"/>
      <c r="G456" s="131"/>
      <c r="H456" s="131"/>
      <c r="I456" s="131"/>
      <c r="J456" s="131"/>
      <c r="K456" s="132"/>
    </row>
    <row r="457" spans="1:11" ht="13.2">
      <c r="A457" s="131"/>
      <c r="B457" s="131"/>
      <c r="C457" s="131"/>
      <c r="D457" s="131"/>
      <c r="E457" s="131"/>
      <c r="F457" s="131"/>
      <c r="G457" s="131"/>
      <c r="H457" s="131"/>
      <c r="I457" s="131"/>
      <c r="J457" s="131"/>
      <c r="K457" s="132"/>
    </row>
    <row r="458" spans="1:11" ht="13.2">
      <c r="A458" s="131"/>
      <c r="B458" s="131"/>
      <c r="C458" s="131"/>
      <c r="D458" s="131"/>
      <c r="E458" s="131"/>
      <c r="F458" s="131"/>
      <c r="G458" s="131"/>
      <c r="H458" s="131"/>
      <c r="I458" s="131"/>
      <c r="J458" s="131"/>
      <c r="K458" s="132"/>
    </row>
    <row r="459" spans="1:11" ht="13.2">
      <c r="A459" s="131"/>
      <c r="B459" s="131"/>
      <c r="C459" s="131"/>
      <c r="D459" s="131"/>
      <c r="E459" s="131"/>
      <c r="F459" s="131"/>
      <c r="G459" s="131"/>
      <c r="H459" s="131"/>
      <c r="I459" s="131"/>
      <c r="J459" s="131"/>
      <c r="K459" s="132"/>
    </row>
    <row r="460" spans="1:11" ht="13.2">
      <c r="A460" s="131"/>
      <c r="B460" s="131"/>
      <c r="C460" s="131"/>
      <c r="D460" s="131"/>
      <c r="E460" s="131"/>
      <c r="F460" s="131"/>
      <c r="G460" s="131"/>
      <c r="H460" s="131"/>
      <c r="I460" s="131"/>
      <c r="J460" s="131"/>
      <c r="K460" s="132"/>
    </row>
    <row r="461" spans="1:11" ht="13.2">
      <c r="A461" s="131"/>
      <c r="B461" s="131"/>
      <c r="C461" s="131"/>
      <c r="D461" s="131"/>
      <c r="E461" s="131"/>
      <c r="F461" s="131"/>
      <c r="G461" s="131"/>
      <c r="H461" s="131"/>
      <c r="I461" s="131"/>
      <c r="J461" s="131"/>
      <c r="K461" s="132"/>
    </row>
    <row r="462" spans="1:11" ht="13.2">
      <c r="A462" s="131"/>
      <c r="B462" s="131"/>
      <c r="C462" s="131"/>
      <c r="D462" s="131"/>
      <c r="E462" s="131"/>
      <c r="F462" s="131"/>
      <c r="G462" s="131"/>
      <c r="H462" s="131"/>
      <c r="I462" s="131"/>
      <c r="J462" s="131"/>
      <c r="K462" s="132"/>
    </row>
    <row r="463" spans="1:11" ht="13.2">
      <c r="A463" s="131"/>
      <c r="B463" s="131"/>
      <c r="C463" s="131"/>
      <c r="D463" s="131"/>
      <c r="E463" s="131"/>
      <c r="F463" s="131"/>
      <c r="G463" s="131"/>
      <c r="H463" s="131"/>
      <c r="I463" s="131"/>
      <c r="J463" s="131"/>
      <c r="K463" s="132"/>
    </row>
    <row r="464" spans="1:11" ht="13.2">
      <c r="A464" s="131"/>
      <c r="B464" s="131"/>
      <c r="C464" s="131"/>
      <c r="D464" s="131"/>
      <c r="E464" s="131"/>
      <c r="F464" s="131"/>
      <c r="G464" s="131"/>
      <c r="H464" s="131"/>
      <c r="I464" s="131"/>
      <c r="J464" s="131"/>
      <c r="K464" s="132"/>
    </row>
    <row r="465" spans="1:11" ht="13.2">
      <c r="A465" s="131"/>
      <c r="B465" s="131"/>
      <c r="C465" s="131"/>
      <c r="D465" s="131"/>
      <c r="E465" s="131"/>
      <c r="F465" s="131"/>
      <c r="G465" s="131"/>
      <c r="H465" s="131"/>
      <c r="I465" s="131"/>
      <c r="J465" s="131"/>
      <c r="K465" s="132"/>
    </row>
    <row r="466" spans="1:11" ht="13.2">
      <c r="A466" s="131"/>
      <c r="B466" s="131"/>
      <c r="C466" s="131"/>
      <c r="D466" s="131"/>
      <c r="E466" s="131"/>
      <c r="F466" s="131"/>
      <c r="G466" s="131"/>
      <c r="H466" s="131"/>
      <c r="I466" s="131"/>
      <c r="J466" s="131"/>
      <c r="K466" s="132"/>
    </row>
    <row r="467" spans="1:11" ht="13.2">
      <c r="A467" s="131"/>
      <c r="B467" s="131"/>
      <c r="C467" s="131"/>
      <c r="D467" s="131"/>
      <c r="E467" s="131"/>
      <c r="F467" s="131"/>
      <c r="G467" s="131"/>
      <c r="H467" s="131"/>
      <c r="I467" s="131"/>
      <c r="J467" s="131"/>
      <c r="K467" s="132"/>
    </row>
    <row r="468" spans="1:11" ht="13.2">
      <c r="A468" s="131"/>
      <c r="B468" s="131"/>
      <c r="C468" s="131"/>
      <c r="D468" s="131"/>
      <c r="E468" s="131"/>
      <c r="F468" s="131"/>
      <c r="G468" s="131"/>
      <c r="H468" s="131"/>
      <c r="I468" s="131"/>
      <c r="J468" s="131"/>
      <c r="K468" s="132"/>
    </row>
    <row r="469" spans="1:11" ht="13.2">
      <c r="A469" s="131"/>
      <c r="B469" s="131"/>
      <c r="C469" s="131"/>
      <c r="D469" s="131"/>
      <c r="E469" s="131"/>
      <c r="F469" s="131"/>
      <c r="G469" s="131"/>
      <c r="H469" s="131"/>
      <c r="I469" s="131"/>
      <c r="J469" s="131"/>
      <c r="K469" s="132"/>
    </row>
    <row r="470" spans="1:11" ht="13.2">
      <c r="A470" s="131"/>
      <c r="B470" s="131"/>
      <c r="C470" s="131"/>
      <c r="D470" s="131"/>
      <c r="E470" s="131"/>
      <c r="F470" s="131"/>
      <c r="G470" s="131"/>
      <c r="H470" s="131"/>
      <c r="I470" s="131"/>
      <c r="J470" s="131"/>
      <c r="K470" s="132"/>
    </row>
    <row r="471" spans="1:11" ht="13.2">
      <c r="A471" s="131"/>
      <c r="B471" s="131"/>
      <c r="C471" s="131"/>
      <c r="D471" s="131"/>
      <c r="E471" s="131"/>
      <c r="F471" s="131"/>
      <c r="G471" s="131"/>
      <c r="H471" s="131"/>
      <c r="I471" s="131"/>
      <c r="J471" s="131"/>
      <c r="K471" s="132"/>
    </row>
    <row r="472" spans="1:11" ht="13.2">
      <c r="A472" s="131"/>
      <c r="B472" s="131"/>
      <c r="C472" s="131"/>
      <c r="D472" s="131"/>
      <c r="E472" s="131"/>
      <c r="F472" s="131"/>
      <c r="G472" s="131"/>
      <c r="H472" s="131"/>
      <c r="I472" s="131"/>
      <c r="J472" s="131"/>
      <c r="K472" s="132"/>
    </row>
    <row r="473" spans="1:11" ht="13.2">
      <c r="A473" s="131"/>
      <c r="B473" s="131"/>
      <c r="C473" s="131"/>
      <c r="D473" s="131"/>
      <c r="E473" s="131"/>
      <c r="F473" s="131"/>
      <c r="G473" s="131"/>
      <c r="H473" s="131"/>
      <c r="I473" s="131"/>
      <c r="J473" s="131"/>
      <c r="K473" s="132"/>
    </row>
    <row r="474" spans="1:11" ht="13.2">
      <c r="A474" s="131"/>
      <c r="B474" s="131"/>
      <c r="C474" s="131"/>
      <c r="D474" s="131"/>
      <c r="E474" s="131"/>
      <c r="F474" s="131"/>
      <c r="G474" s="131"/>
      <c r="H474" s="131"/>
      <c r="I474" s="131"/>
      <c r="J474" s="131"/>
      <c r="K474" s="132"/>
    </row>
    <row r="475" spans="1:11" ht="13.2">
      <c r="A475" s="131"/>
      <c r="B475" s="131"/>
      <c r="C475" s="131"/>
      <c r="D475" s="131"/>
      <c r="E475" s="131"/>
      <c r="F475" s="131"/>
      <c r="G475" s="131"/>
      <c r="H475" s="131"/>
      <c r="I475" s="131"/>
      <c r="J475" s="131"/>
      <c r="K475" s="132"/>
    </row>
    <row r="476" spans="1:11" ht="13.2">
      <c r="A476" s="131"/>
      <c r="B476" s="131"/>
      <c r="C476" s="131"/>
      <c r="D476" s="131"/>
      <c r="E476" s="131"/>
      <c r="F476" s="131"/>
      <c r="G476" s="131"/>
      <c r="H476" s="131"/>
      <c r="I476" s="131"/>
      <c r="J476" s="131"/>
      <c r="K476" s="132"/>
    </row>
    <row r="477" spans="1:11" ht="13.2">
      <c r="A477" s="131"/>
      <c r="B477" s="131"/>
      <c r="C477" s="131"/>
      <c r="D477" s="131"/>
      <c r="E477" s="131"/>
      <c r="F477" s="131"/>
      <c r="G477" s="131"/>
      <c r="H477" s="131"/>
      <c r="I477" s="131"/>
      <c r="J477" s="131"/>
      <c r="K477" s="132"/>
    </row>
    <row r="478" spans="1:11" ht="13.2">
      <c r="A478" s="131"/>
      <c r="B478" s="131"/>
      <c r="C478" s="131"/>
      <c r="D478" s="131"/>
      <c r="E478" s="131"/>
      <c r="F478" s="131"/>
      <c r="G478" s="131"/>
      <c r="H478" s="131"/>
      <c r="I478" s="131"/>
      <c r="J478" s="131"/>
      <c r="K478" s="132"/>
    </row>
    <row r="479" spans="1:11" ht="13.2">
      <c r="A479" s="131"/>
      <c r="B479" s="131"/>
      <c r="C479" s="131"/>
      <c r="D479" s="131"/>
      <c r="E479" s="131"/>
      <c r="F479" s="131"/>
      <c r="G479" s="131"/>
      <c r="H479" s="131"/>
      <c r="I479" s="131"/>
      <c r="J479" s="131"/>
      <c r="K479" s="132"/>
    </row>
    <row r="480" spans="1:11" ht="13.2">
      <c r="A480" s="131"/>
      <c r="B480" s="131"/>
      <c r="C480" s="131"/>
      <c r="D480" s="131"/>
      <c r="E480" s="131"/>
      <c r="F480" s="131"/>
      <c r="G480" s="131"/>
      <c r="H480" s="131"/>
      <c r="I480" s="131"/>
      <c r="J480" s="131"/>
      <c r="K480" s="132"/>
    </row>
    <row r="481" spans="1:11" ht="13.2">
      <c r="A481" s="131"/>
      <c r="B481" s="131"/>
      <c r="C481" s="131"/>
      <c r="D481" s="131"/>
      <c r="E481" s="131"/>
      <c r="F481" s="131"/>
      <c r="G481" s="131"/>
      <c r="H481" s="131"/>
      <c r="I481" s="131"/>
      <c r="J481" s="131"/>
      <c r="K481" s="132"/>
    </row>
    <row r="482" spans="1:11" ht="13.2">
      <c r="A482" s="131"/>
      <c r="B482" s="131"/>
      <c r="C482" s="131"/>
      <c r="D482" s="131"/>
      <c r="E482" s="131"/>
      <c r="F482" s="131"/>
      <c r="G482" s="131"/>
      <c r="H482" s="131"/>
      <c r="I482" s="131"/>
      <c r="J482" s="131"/>
      <c r="K482" s="132"/>
    </row>
    <row r="483" spans="1:11" ht="13.2">
      <c r="A483" s="131"/>
      <c r="B483" s="131"/>
      <c r="C483" s="131"/>
      <c r="D483" s="131"/>
      <c r="E483" s="131"/>
      <c r="F483" s="131"/>
      <c r="G483" s="131"/>
      <c r="H483" s="131"/>
      <c r="I483" s="131"/>
      <c r="J483" s="131"/>
      <c r="K483" s="132"/>
    </row>
    <row r="484" spans="1:11" ht="13.2">
      <c r="A484" s="131"/>
      <c r="B484" s="131"/>
      <c r="C484" s="131"/>
      <c r="D484" s="131"/>
      <c r="E484" s="131"/>
      <c r="F484" s="131"/>
      <c r="G484" s="131"/>
      <c r="H484" s="131"/>
      <c r="I484" s="131"/>
      <c r="J484" s="131"/>
      <c r="K484" s="132"/>
    </row>
    <row r="485" spans="1:11" ht="13.2">
      <c r="A485" s="131"/>
      <c r="B485" s="131"/>
      <c r="C485" s="131"/>
      <c r="D485" s="131"/>
      <c r="E485" s="131"/>
      <c r="F485" s="131"/>
      <c r="G485" s="131"/>
      <c r="H485" s="131"/>
      <c r="I485" s="131"/>
      <c r="J485" s="131"/>
      <c r="K485" s="132"/>
    </row>
    <row r="486" spans="1:11" ht="13.2">
      <c r="A486" s="131"/>
      <c r="B486" s="131"/>
      <c r="C486" s="131"/>
      <c r="D486" s="131"/>
      <c r="E486" s="131"/>
      <c r="F486" s="131"/>
      <c r="G486" s="131"/>
      <c r="H486" s="131"/>
      <c r="I486" s="131"/>
      <c r="J486" s="131"/>
      <c r="K486" s="132"/>
    </row>
    <row r="487" spans="1:11" ht="13.2">
      <c r="A487" s="131"/>
      <c r="B487" s="131"/>
      <c r="C487" s="131"/>
      <c r="D487" s="131"/>
      <c r="E487" s="131"/>
      <c r="F487" s="131"/>
      <c r="G487" s="131"/>
      <c r="H487" s="131"/>
      <c r="I487" s="131"/>
      <c r="J487" s="131"/>
      <c r="K487" s="132"/>
    </row>
    <row r="488" spans="1:11" ht="13.2">
      <c r="A488" s="131"/>
      <c r="B488" s="131"/>
      <c r="C488" s="131"/>
      <c r="D488" s="131"/>
      <c r="E488" s="131"/>
      <c r="F488" s="131"/>
      <c r="G488" s="131"/>
      <c r="H488" s="131"/>
      <c r="I488" s="131"/>
      <c r="J488" s="131"/>
      <c r="K488" s="132"/>
    </row>
    <row r="489" spans="1:11" ht="13.2">
      <c r="A489" s="131"/>
      <c r="B489" s="131"/>
      <c r="C489" s="131"/>
      <c r="D489" s="131"/>
      <c r="E489" s="131"/>
      <c r="F489" s="131"/>
      <c r="G489" s="131"/>
      <c r="H489" s="131"/>
      <c r="I489" s="131"/>
      <c r="J489" s="131"/>
      <c r="K489" s="132"/>
    </row>
    <row r="490" spans="1:11" ht="13.2">
      <c r="A490" s="131"/>
      <c r="B490" s="131"/>
      <c r="C490" s="131"/>
      <c r="D490" s="131"/>
      <c r="E490" s="131"/>
      <c r="F490" s="131"/>
      <c r="G490" s="131"/>
      <c r="H490" s="131"/>
      <c r="I490" s="131"/>
      <c r="J490" s="131"/>
      <c r="K490" s="132"/>
    </row>
    <row r="491" spans="1:11" ht="13.2">
      <c r="A491" s="131"/>
      <c r="B491" s="131"/>
      <c r="C491" s="131"/>
      <c r="D491" s="131"/>
      <c r="E491" s="131"/>
      <c r="F491" s="131"/>
      <c r="G491" s="131"/>
      <c r="H491" s="131"/>
      <c r="I491" s="131"/>
      <c r="J491" s="131"/>
      <c r="K491" s="132"/>
    </row>
    <row r="492" spans="1:11" ht="13.2">
      <c r="A492" s="131"/>
      <c r="B492" s="131"/>
      <c r="C492" s="131"/>
      <c r="D492" s="131"/>
      <c r="E492" s="131"/>
      <c r="F492" s="131"/>
      <c r="G492" s="131"/>
      <c r="H492" s="131"/>
      <c r="I492" s="131"/>
      <c r="J492" s="131"/>
      <c r="K492" s="132"/>
    </row>
    <row r="493" spans="1:11" ht="13.2">
      <c r="A493" s="131"/>
      <c r="B493" s="131"/>
      <c r="C493" s="131"/>
      <c r="D493" s="131"/>
      <c r="E493" s="131"/>
      <c r="F493" s="131"/>
      <c r="G493" s="131"/>
      <c r="H493" s="131"/>
      <c r="I493" s="131"/>
      <c r="J493" s="131"/>
      <c r="K493" s="132"/>
    </row>
    <row r="494" spans="1:11" ht="13.2">
      <c r="A494" s="131"/>
      <c r="B494" s="131"/>
      <c r="C494" s="131"/>
      <c r="D494" s="131"/>
      <c r="E494" s="131"/>
      <c r="F494" s="131"/>
      <c r="G494" s="131"/>
      <c r="H494" s="131"/>
      <c r="I494" s="131"/>
      <c r="J494" s="131"/>
      <c r="K494" s="132"/>
    </row>
    <row r="495" spans="1:11" ht="13.2">
      <c r="A495" s="131"/>
      <c r="B495" s="131"/>
      <c r="C495" s="131"/>
      <c r="D495" s="131"/>
      <c r="E495" s="131"/>
      <c r="F495" s="131"/>
      <c r="G495" s="131"/>
      <c r="H495" s="131"/>
      <c r="I495" s="131"/>
      <c r="J495" s="131"/>
      <c r="K495" s="132"/>
    </row>
    <row r="496" spans="1:11" ht="13.2">
      <c r="A496" s="131"/>
      <c r="B496" s="131"/>
      <c r="C496" s="131"/>
      <c r="D496" s="131"/>
      <c r="E496" s="131"/>
      <c r="F496" s="131"/>
      <c r="G496" s="131"/>
      <c r="H496" s="131"/>
      <c r="I496" s="131"/>
      <c r="J496" s="131"/>
      <c r="K496" s="132"/>
    </row>
    <row r="497" spans="1:11" ht="13.2">
      <c r="A497" s="131"/>
      <c r="B497" s="131"/>
      <c r="C497" s="131"/>
      <c r="D497" s="131"/>
      <c r="E497" s="131"/>
      <c r="F497" s="131"/>
      <c r="G497" s="131"/>
      <c r="H497" s="131"/>
      <c r="I497" s="131"/>
      <c r="J497" s="131"/>
      <c r="K497" s="132"/>
    </row>
    <row r="498" spans="1:11" ht="13.2">
      <c r="A498" s="131"/>
      <c r="B498" s="131"/>
      <c r="C498" s="131"/>
      <c r="D498" s="131"/>
      <c r="E498" s="131"/>
      <c r="F498" s="131"/>
      <c r="G498" s="131"/>
      <c r="H498" s="131"/>
      <c r="I498" s="131"/>
      <c r="J498" s="131"/>
      <c r="K498" s="132"/>
    </row>
    <row r="499" spans="1:11" ht="13.2">
      <c r="A499" s="131"/>
      <c r="B499" s="131"/>
      <c r="C499" s="131"/>
      <c r="D499" s="131"/>
      <c r="E499" s="131"/>
      <c r="F499" s="131"/>
      <c r="G499" s="131"/>
      <c r="H499" s="131"/>
      <c r="I499" s="131"/>
      <c r="J499" s="131"/>
      <c r="K499" s="132"/>
    </row>
    <row r="500" spans="1:11" ht="13.2">
      <c r="A500" s="131"/>
      <c r="B500" s="131"/>
      <c r="C500" s="131"/>
      <c r="D500" s="131"/>
      <c r="E500" s="131"/>
      <c r="F500" s="131"/>
      <c r="G500" s="131"/>
      <c r="H500" s="131"/>
      <c r="I500" s="131"/>
      <c r="J500" s="131"/>
      <c r="K500" s="132"/>
    </row>
    <row r="501" spans="1:11" ht="13.2">
      <c r="A501" s="131"/>
      <c r="B501" s="131"/>
      <c r="C501" s="131"/>
      <c r="D501" s="131"/>
      <c r="E501" s="131"/>
      <c r="F501" s="131"/>
      <c r="G501" s="131"/>
      <c r="H501" s="131"/>
      <c r="I501" s="131"/>
      <c r="J501" s="131"/>
      <c r="K501" s="132"/>
    </row>
    <row r="502" spans="1:11" ht="13.2">
      <c r="A502" s="131"/>
      <c r="B502" s="131"/>
      <c r="C502" s="131"/>
      <c r="D502" s="131"/>
      <c r="E502" s="131"/>
      <c r="F502" s="131"/>
      <c r="G502" s="131"/>
      <c r="H502" s="131"/>
      <c r="I502" s="131"/>
      <c r="J502" s="131"/>
      <c r="K502" s="132"/>
    </row>
    <row r="503" spans="1:11" ht="13.2">
      <c r="A503" s="131"/>
      <c r="B503" s="131"/>
      <c r="C503" s="131"/>
      <c r="D503" s="131"/>
      <c r="E503" s="131"/>
      <c r="F503" s="131"/>
      <c r="G503" s="131"/>
      <c r="H503" s="131"/>
      <c r="I503" s="131"/>
      <c r="J503" s="131"/>
      <c r="K503" s="132"/>
    </row>
    <row r="504" spans="1:11" ht="13.2">
      <c r="A504" s="131"/>
      <c r="B504" s="131"/>
      <c r="C504" s="131"/>
      <c r="D504" s="131"/>
      <c r="E504" s="131"/>
      <c r="F504" s="131"/>
      <c r="G504" s="131"/>
      <c r="H504" s="131"/>
      <c r="I504" s="131"/>
      <c r="J504" s="131"/>
      <c r="K504" s="132"/>
    </row>
    <row r="505" spans="1:11" ht="13.2">
      <c r="A505" s="131"/>
      <c r="B505" s="131"/>
      <c r="C505" s="131"/>
      <c r="D505" s="131"/>
      <c r="E505" s="131"/>
      <c r="F505" s="131"/>
      <c r="G505" s="131"/>
      <c r="H505" s="131"/>
      <c r="I505" s="131"/>
      <c r="J505" s="131"/>
      <c r="K505" s="132"/>
    </row>
    <row r="506" spans="1:11" ht="13.2">
      <c r="A506" s="131"/>
      <c r="B506" s="131"/>
      <c r="C506" s="131"/>
      <c r="D506" s="131"/>
      <c r="E506" s="131"/>
      <c r="F506" s="131"/>
      <c r="G506" s="131"/>
      <c r="H506" s="131"/>
      <c r="I506" s="131"/>
      <c r="J506" s="131"/>
      <c r="K506" s="132"/>
    </row>
    <row r="507" spans="1:11" ht="13.2">
      <c r="A507" s="131"/>
      <c r="B507" s="131"/>
      <c r="C507" s="131"/>
      <c r="D507" s="131"/>
      <c r="E507" s="131"/>
      <c r="F507" s="131"/>
      <c r="G507" s="131"/>
      <c r="H507" s="131"/>
      <c r="I507" s="131"/>
      <c r="J507" s="131"/>
      <c r="K507" s="132"/>
    </row>
    <row r="508" spans="1:11" ht="13.2">
      <c r="A508" s="131"/>
      <c r="B508" s="131"/>
      <c r="C508" s="131"/>
      <c r="D508" s="131"/>
      <c r="E508" s="131"/>
      <c r="F508" s="131"/>
      <c r="G508" s="131"/>
      <c r="H508" s="131"/>
      <c r="I508" s="131"/>
      <c r="J508" s="131"/>
      <c r="K508" s="132"/>
    </row>
    <row r="509" spans="1:11" ht="13.2">
      <c r="A509" s="131"/>
      <c r="B509" s="131"/>
      <c r="C509" s="131"/>
      <c r="D509" s="131"/>
      <c r="E509" s="131"/>
      <c r="F509" s="131"/>
      <c r="G509" s="131"/>
      <c r="H509" s="131"/>
      <c r="I509" s="131"/>
      <c r="J509" s="131"/>
      <c r="K509" s="132"/>
    </row>
    <row r="510" spans="1:11" ht="13.2">
      <c r="A510" s="131"/>
      <c r="B510" s="131"/>
      <c r="C510" s="131"/>
      <c r="D510" s="131"/>
      <c r="E510" s="131"/>
      <c r="F510" s="131"/>
      <c r="G510" s="131"/>
      <c r="H510" s="131"/>
      <c r="I510" s="131"/>
      <c r="J510" s="131"/>
      <c r="K510" s="132"/>
    </row>
    <row r="511" spans="1:11" ht="13.2">
      <c r="A511" s="131"/>
      <c r="B511" s="131"/>
      <c r="C511" s="131"/>
      <c r="D511" s="131"/>
      <c r="E511" s="131"/>
      <c r="F511" s="131"/>
      <c r="G511" s="131"/>
      <c r="H511" s="131"/>
      <c r="I511" s="131"/>
      <c r="J511" s="131"/>
      <c r="K511" s="132"/>
    </row>
    <row r="512" spans="1:11" ht="13.2">
      <c r="A512" s="131"/>
      <c r="B512" s="131"/>
      <c r="C512" s="131"/>
      <c r="D512" s="131"/>
      <c r="E512" s="131"/>
      <c r="F512" s="131"/>
      <c r="G512" s="131"/>
      <c r="H512" s="131"/>
      <c r="I512" s="131"/>
      <c r="J512" s="131"/>
      <c r="K512" s="132"/>
    </row>
    <row r="513" spans="1:11" ht="13.2">
      <c r="A513" s="131"/>
      <c r="B513" s="131"/>
      <c r="C513" s="131"/>
      <c r="D513" s="131"/>
      <c r="E513" s="131"/>
      <c r="F513" s="131"/>
      <c r="G513" s="131"/>
      <c r="H513" s="131"/>
      <c r="I513" s="131"/>
      <c r="J513" s="131"/>
      <c r="K513" s="132"/>
    </row>
    <row r="514" spans="1:11" ht="13.2">
      <c r="A514" s="131"/>
      <c r="B514" s="131"/>
      <c r="C514" s="131"/>
      <c r="D514" s="131"/>
      <c r="E514" s="131"/>
      <c r="F514" s="131"/>
      <c r="G514" s="131"/>
      <c r="H514" s="131"/>
      <c r="I514" s="131"/>
      <c r="J514" s="131"/>
      <c r="K514" s="132"/>
    </row>
    <row r="515" spans="1:11" ht="13.2">
      <c r="A515" s="131"/>
      <c r="B515" s="131"/>
      <c r="C515" s="131"/>
      <c r="D515" s="131"/>
      <c r="E515" s="131"/>
      <c r="F515" s="131"/>
      <c r="G515" s="131"/>
      <c r="H515" s="131"/>
      <c r="I515" s="131"/>
      <c r="J515" s="131"/>
      <c r="K515" s="132"/>
    </row>
    <row r="516" spans="1:11" ht="13.2">
      <c r="A516" s="131"/>
      <c r="B516" s="131"/>
      <c r="C516" s="131"/>
      <c r="D516" s="131"/>
      <c r="E516" s="131"/>
      <c r="F516" s="131"/>
      <c r="G516" s="131"/>
      <c r="H516" s="131"/>
      <c r="I516" s="131"/>
      <c r="J516" s="131"/>
      <c r="K516" s="132"/>
    </row>
    <row r="517" spans="1:11" ht="13.2">
      <c r="A517" s="131"/>
      <c r="B517" s="131"/>
      <c r="C517" s="131"/>
      <c r="D517" s="131"/>
      <c r="E517" s="131"/>
      <c r="F517" s="131"/>
      <c r="G517" s="131"/>
      <c r="H517" s="131"/>
      <c r="I517" s="131"/>
      <c r="J517" s="131"/>
      <c r="K517" s="132"/>
    </row>
    <row r="518" spans="1:11" ht="13.2">
      <c r="A518" s="131"/>
      <c r="B518" s="131"/>
      <c r="C518" s="131"/>
      <c r="D518" s="131"/>
      <c r="E518" s="131"/>
      <c r="F518" s="131"/>
      <c r="G518" s="131"/>
      <c r="H518" s="131"/>
      <c r="I518" s="131"/>
      <c r="J518" s="131"/>
      <c r="K518" s="132"/>
    </row>
    <row r="519" spans="1:11" ht="13.2">
      <c r="A519" s="131"/>
      <c r="B519" s="131"/>
      <c r="C519" s="131"/>
      <c r="D519" s="131"/>
      <c r="E519" s="131"/>
      <c r="F519" s="131"/>
      <c r="G519" s="131"/>
      <c r="H519" s="131"/>
      <c r="I519" s="131"/>
      <c r="J519" s="131"/>
      <c r="K519" s="132"/>
    </row>
    <row r="520" spans="1:11" ht="13.2">
      <c r="A520" s="131"/>
      <c r="B520" s="131"/>
      <c r="C520" s="131"/>
      <c r="D520" s="131"/>
      <c r="E520" s="131"/>
      <c r="F520" s="131"/>
      <c r="G520" s="131"/>
      <c r="H520" s="131"/>
      <c r="I520" s="131"/>
      <c r="J520" s="131"/>
      <c r="K520" s="132"/>
    </row>
    <row r="521" spans="1:11" ht="13.2">
      <c r="A521" s="131"/>
      <c r="B521" s="131"/>
      <c r="C521" s="131"/>
      <c r="D521" s="131"/>
      <c r="E521" s="131"/>
      <c r="F521" s="131"/>
      <c r="G521" s="131"/>
      <c r="H521" s="131"/>
      <c r="I521" s="131"/>
      <c r="J521" s="131"/>
      <c r="K521" s="132"/>
    </row>
    <row r="522" spans="1:11" ht="13.2">
      <c r="A522" s="131"/>
      <c r="B522" s="131"/>
      <c r="C522" s="131"/>
      <c r="D522" s="131"/>
      <c r="E522" s="131"/>
      <c r="F522" s="131"/>
      <c r="G522" s="131"/>
      <c r="H522" s="131"/>
      <c r="I522" s="131"/>
      <c r="J522" s="131"/>
      <c r="K522" s="132"/>
    </row>
    <row r="523" spans="1:11" ht="13.2">
      <c r="A523" s="131"/>
      <c r="B523" s="131"/>
      <c r="C523" s="131"/>
      <c r="D523" s="131"/>
      <c r="E523" s="131"/>
      <c r="F523" s="131"/>
      <c r="G523" s="131"/>
      <c r="H523" s="131"/>
      <c r="I523" s="131"/>
      <c r="J523" s="131"/>
      <c r="K523" s="132"/>
    </row>
    <row r="524" spans="1:11" ht="13.2">
      <c r="A524" s="131"/>
      <c r="B524" s="131"/>
      <c r="C524" s="131"/>
      <c r="D524" s="131"/>
      <c r="E524" s="131"/>
      <c r="F524" s="131"/>
      <c r="G524" s="131"/>
      <c r="H524" s="131"/>
      <c r="I524" s="131"/>
      <c r="J524" s="131"/>
      <c r="K524" s="132"/>
    </row>
    <row r="525" spans="1:11" ht="13.2">
      <c r="A525" s="131"/>
      <c r="B525" s="131"/>
      <c r="C525" s="131"/>
      <c r="D525" s="131"/>
      <c r="E525" s="131"/>
      <c r="F525" s="131"/>
      <c r="G525" s="131"/>
      <c r="H525" s="131"/>
      <c r="I525" s="131"/>
      <c r="J525" s="131"/>
      <c r="K525" s="132"/>
    </row>
    <row r="526" spans="1:11" ht="13.2">
      <c r="A526" s="131"/>
      <c r="B526" s="131"/>
      <c r="C526" s="131"/>
      <c r="D526" s="131"/>
      <c r="E526" s="131"/>
      <c r="F526" s="131"/>
      <c r="G526" s="131"/>
      <c r="H526" s="131"/>
      <c r="I526" s="131"/>
      <c r="J526" s="131"/>
      <c r="K526" s="132"/>
    </row>
    <row r="527" spans="1:11" ht="13.2">
      <c r="A527" s="131"/>
      <c r="B527" s="131"/>
      <c r="C527" s="131"/>
      <c r="D527" s="131"/>
      <c r="E527" s="131"/>
      <c r="F527" s="131"/>
      <c r="G527" s="131"/>
      <c r="H527" s="131"/>
      <c r="I527" s="131"/>
      <c r="J527" s="131"/>
      <c r="K527" s="132"/>
    </row>
    <row r="528" spans="1:11" ht="13.2">
      <c r="A528" s="131"/>
      <c r="B528" s="131"/>
      <c r="C528" s="131"/>
      <c r="D528" s="131"/>
      <c r="E528" s="131"/>
      <c r="F528" s="131"/>
      <c r="G528" s="131"/>
      <c r="H528" s="131"/>
      <c r="I528" s="131"/>
      <c r="J528" s="131"/>
      <c r="K528" s="132"/>
    </row>
    <row r="529" spans="1:11" ht="13.2">
      <c r="A529" s="131"/>
      <c r="B529" s="131"/>
      <c r="C529" s="131"/>
      <c r="D529" s="131"/>
      <c r="E529" s="131"/>
      <c r="F529" s="131"/>
      <c r="G529" s="131"/>
      <c r="H529" s="131"/>
      <c r="I529" s="131"/>
      <c r="J529" s="131"/>
      <c r="K529" s="132"/>
    </row>
    <row r="530" spans="1:11" ht="13.2">
      <c r="A530" s="131"/>
      <c r="B530" s="131"/>
      <c r="C530" s="131"/>
      <c r="D530" s="131"/>
      <c r="E530" s="131"/>
      <c r="F530" s="131"/>
      <c r="G530" s="131"/>
      <c r="H530" s="131"/>
      <c r="I530" s="131"/>
      <c r="J530" s="131"/>
      <c r="K530" s="132"/>
    </row>
    <row r="531" spans="1:11" ht="13.2">
      <c r="A531" s="131"/>
      <c r="B531" s="131"/>
      <c r="C531" s="131"/>
      <c r="D531" s="131"/>
      <c r="E531" s="131"/>
      <c r="F531" s="131"/>
      <c r="G531" s="131"/>
      <c r="H531" s="131"/>
      <c r="I531" s="131"/>
      <c r="J531" s="131"/>
      <c r="K531" s="132"/>
    </row>
    <row r="532" spans="1:11" ht="13.2">
      <c r="A532" s="131"/>
      <c r="B532" s="131"/>
      <c r="C532" s="131"/>
      <c r="D532" s="131"/>
      <c r="E532" s="131"/>
      <c r="F532" s="131"/>
      <c r="G532" s="131"/>
      <c r="H532" s="131"/>
      <c r="I532" s="131"/>
      <c r="J532" s="131"/>
      <c r="K532" s="132"/>
    </row>
    <row r="533" spans="1:11" ht="13.2">
      <c r="A533" s="131"/>
      <c r="B533" s="131"/>
      <c r="C533" s="131"/>
      <c r="D533" s="131"/>
      <c r="E533" s="131"/>
      <c r="F533" s="131"/>
      <c r="G533" s="131"/>
      <c r="H533" s="131"/>
      <c r="I533" s="131"/>
      <c r="J533" s="131"/>
      <c r="K533" s="132"/>
    </row>
    <row r="534" spans="1:11" ht="13.2">
      <c r="A534" s="131"/>
      <c r="B534" s="131"/>
      <c r="C534" s="131"/>
      <c r="D534" s="131"/>
      <c r="E534" s="131"/>
      <c r="F534" s="131"/>
      <c r="G534" s="131"/>
      <c r="H534" s="131"/>
      <c r="I534" s="131"/>
      <c r="J534" s="131"/>
      <c r="K534" s="132"/>
    </row>
    <row r="535" spans="1:11" ht="13.2">
      <c r="A535" s="131"/>
      <c r="B535" s="131"/>
      <c r="C535" s="131"/>
      <c r="D535" s="131"/>
      <c r="E535" s="131"/>
      <c r="F535" s="131"/>
      <c r="G535" s="131"/>
      <c r="H535" s="131"/>
      <c r="I535" s="131"/>
      <c r="J535" s="131"/>
      <c r="K535" s="132"/>
    </row>
    <row r="536" spans="1:11" ht="13.2">
      <c r="A536" s="131"/>
      <c r="B536" s="131"/>
      <c r="C536" s="131"/>
      <c r="D536" s="131"/>
      <c r="E536" s="131"/>
      <c r="F536" s="131"/>
      <c r="G536" s="131"/>
      <c r="H536" s="131"/>
      <c r="I536" s="131"/>
      <c r="J536" s="131"/>
      <c r="K536" s="132"/>
    </row>
    <row r="537" spans="1:11" ht="13.2">
      <c r="A537" s="131"/>
      <c r="B537" s="131"/>
      <c r="C537" s="131"/>
      <c r="D537" s="131"/>
      <c r="E537" s="131"/>
      <c r="F537" s="131"/>
      <c r="G537" s="131"/>
      <c r="H537" s="131"/>
      <c r="I537" s="131"/>
      <c r="J537" s="131"/>
      <c r="K537" s="132"/>
    </row>
    <row r="538" spans="1:11" ht="13.2">
      <c r="A538" s="131"/>
      <c r="B538" s="131"/>
      <c r="C538" s="131"/>
      <c r="D538" s="131"/>
      <c r="E538" s="131"/>
      <c r="F538" s="131"/>
      <c r="G538" s="131"/>
      <c r="H538" s="131"/>
      <c r="I538" s="131"/>
      <c r="J538" s="131"/>
      <c r="K538" s="132"/>
    </row>
    <row r="539" spans="1:11" ht="13.2">
      <c r="A539" s="131"/>
      <c r="B539" s="131"/>
      <c r="C539" s="131"/>
      <c r="D539" s="131"/>
      <c r="E539" s="131"/>
      <c r="F539" s="131"/>
      <c r="G539" s="131"/>
      <c r="H539" s="131"/>
      <c r="I539" s="131"/>
      <c r="J539" s="131"/>
      <c r="K539" s="132"/>
    </row>
    <row r="540" spans="1:11" ht="13.2">
      <c r="A540" s="131"/>
      <c r="B540" s="131"/>
      <c r="C540" s="131"/>
      <c r="D540" s="131"/>
      <c r="E540" s="131"/>
      <c r="F540" s="131"/>
      <c r="G540" s="131"/>
      <c r="H540" s="131"/>
      <c r="I540" s="131"/>
      <c r="J540" s="131"/>
      <c r="K540" s="132"/>
    </row>
    <row r="541" spans="1:11" ht="13.2">
      <c r="A541" s="131"/>
      <c r="B541" s="131"/>
      <c r="C541" s="131"/>
      <c r="D541" s="131"/>
      <c r="E541" s="131"/>
      <c r="F541" s="131"/>
      <c r="G541" s="131"/>
      <c r="H541" s="131"/>
      <c r="I541" s="131"/>
      <c r="J541" s="131"/>
      <c r="K541" s="132"/>
    </row>
    <row r="542" spans="1:11" ht="13.2">
      <c r="A542" s="131"/>
      <c r="B542" s="131"/>
      <c r="C542" s="131"/>
      <c r="D542" s="131"/>
      <c r="E542" s="131"/>
      <c r="F542" s="131"/>
      <c r="G542" s="131"/>
      <c r="H542" s="131"/>
      <c r="I542" s="131"/>
      <c r="J542" s="131"/>
      <c r="K542" s="132"/>
    </row>
    <row r="543" spans="1:11" ht="13.2">
      <c r="A543" s="131"/>
      <c r="B543" s="131"/>
      <c r="C543" s="131"/>
      <c r="D543" s="131"/>
      <c r="E543" s="131"/>
      <c r="F543" s="131"/>
      <c r="G543" s="131"/>
      <c r="H543" s="131"/>
      <c r="I543" s="131"/>
      <c r="J543" s="131"/>
      <c r="K543" s="132"/>
    </row>
    <row r="544" spans="1:11" ht="13.2">
      <c r="A544" s="131"/>
      <c r="B544" s="131"/>
      <c r="C544" s="131"/>
      <c r="D544" s="131"/>
      <c r="E544" s="131"/>
      <c r="F544" s="131"/>
      <c r="G544" s="131"/>
      <c r="H544" s="131"/>
      <c r="I544" s="131"/>
      <c r="J544" s="131"/>
      <c r="K544" s="132"/>
    </row>
    <row r="545" spans="1:11" ht="13.2">
      <c r="A545" s="131"/>
      <c r="B545" s="131"/>
      <c r="C545" s="131"/>
      <c r="D545" s="131"/>
      <c r="E545" s="131"/>
      <c r="F545" s="131"/>
      <c r="G545" s="131"/>
      <c r="H545" s="131"/>
      <c r="I545" s="131"/>
      <c r="J545" s="131"/>
      <c r="K545" s="132"/>
    </row>
    <row r="546" spans="1:11" ht="13.2">
      <c r="A546" s="131"/>
      <c r="B546" s="131"/>
      <c r="C546" s="131"/>
      <c r="D546" s="131"/>
      <c r="E546" s="131"/>
      <c r="F546" s="131"/>
      <c r="G546" s="131"/>
      <c r="H546" s="131"/>
      <c r="I546" s="131"/>
      <c r="J546" s="131"/>
      <c r="K546" s="132"/>
    </row>
    <row r="547" spans="1:11" ht="13.2">
      <c r="A547" s="131"/>
      <c r="B547" s="131"/>
      <c r="C547" s="131"/>
      <c r="D547" s="131"/>
      <c r="E547" s="131"/>
      <c r="F547" s="131"/>
      <c r="G547" s="131"/>
      <c r="H547" s="131"/>
      <c r="I547" s="131"/>
      <c r="J547" s="131"/>
      <c r="K547" s="132"/>
    </row>
    <row r="548" spans="1:11" ht="13.2">
      <c r="A548" s="131"/>
      <c r="B548" s="131"/>
      <c r="C548" s="131"/>
      <c r="D548" s="131"/>
      <c r="E548" s="131"/>
      <c r="F548" s="131"/>
      <c r="G548" s="131"/>
      <c r="H548" s="131"/>
      <c r="I548" s="131"/>
      <c r="J548" s="131"/>
      <c r="K548" s="132"/>
    </row>
    <row r="549" spans="1:11" ht="13.2">
      <c r="A549" s="131"/>
      <c r="B549" s="131"/>
      <c r="C549" s="131"/>
      <c r="D549" s="131"/>
      <c r="E549" s="131"/>
      <c r="F549" s="131"/>
      <c r="G549" s="131"/>
      <c r="H549" s="131"/>
      <c r="I549" s="131"/>
      <c r="J549" s="131"/>
      <c r="K549" s="132"/>
    </row>
    <row r="550" spans="1:11" ht="13.2">
      <c r="A550" s="131"/>
      <c r="B550" s="131"/>
      <c r="C550" s="131"/>
      <c r="D550" s="131"/>
      <c r="E550" s="131"/>
      <c r="F550" s="131"/>
      <c r="G550" s="131"/>
      <c r="H550" s="131"/>
      <c r="I550" s="131"/>
      <c r="J550" s="131"/>
      <c r="K550" s="132"/>
    </row>
    <row r="551" spans="1:11" ht="13.2">
      <c r="A551" s="131"/>
      <c r="B551" s="131"/>
      <c r="C551" s="131"/>
      <c r="D551" s="131"/>
      <c r="E551" s="131"/>
      <c r="F551" s="131"/>
      <c r="G551" s="131"/>
      <c r="H551" s="131"/>
      <c r="I551" s="131"/>
      <c r="J551" s="131"/>
      <c r="K551" s="132"/>
    </row>
    <row r="552" spans="1:11" ht="13.2">
      <c r="A552" s="131"/>
      <c r="B552" s="131"/>
      <c r="C552" s="131"/>
      <c r="D552" s="131"/>
      <c r="E552" s="131"/>
      <c r="F552" s="131"/>
      <c r="G552" s="131"/>
      <c r="H552" s="131"/>
      <c r="I552" s="131"/>
      <c r="J552" s="131"/>
      <c r="K552" s="132"/>
    </row>
    <row r="553" spans="1:11" ht="13.2">
      <c r="A553" s="131"/>
      <c r="B553" s="131"/>
      <c r="C553" s="131"/>
      <c r="D553" s="131"/>
      <c r="E553" s="131"/>
      <c r="F553" s="131"/>
      <c r="G553" s="131"/>
      <c r="H553" s="131"/>
      <c r="I553" s="131"/>
      <c r="J553" s="131"/>
      <c r="K553" s="132"/>
    </row>
    <row r="554" spans="1:11" ht="13.2">
      <c r="A554" s="131"/>
      <c r="B554" s="131"/>
      <c r="C554" s="131"/>
      <c r="D554" s="131"/>
      <c r="E554" s="131"/>
      <c r="F554" s="131"/>
      <c r="G554" s="131"/>
      <c r="H554" s="131"/>
      <c r="I554" s="131"/>
      <c r="J554" s="131"/>
      <c r="K554" s="132"/>
    </row>
    <row r="555" spans="1:11" ht="13.2">
      <c r="A555" s="131"/>
      <c r="B555" s="131"/>
      <c r="C555" s="131"/>
      <c r="D555" s="131"/>
      <c r="E555" s="131"/>
      <c r="F555" s="131"/>
      <c r="G555" s="131"/>
      <c r="H555" s="131"/>
      <c r="I555" s="131"/>
      <c r="J555" s="131"/>
      <c r="K555" s="132"/>
    </row>
    <row r="556" spans="1:11" ht="13.2">
      <c r="A556" s="131"/>
      <c r="B556" s="131"/>
      <c r="C556" s="131"/>
      <c r="D556" s="131"/>
      <c r="E556" s="131"/>
      <c r="F556" s="131"/>
      <c r="G556" s="131"/>
      <c r="H556" s="131"/>
      <c r="I556" s="131"/>
      <c r="J556" s="131"/>
      <c r="K556" s="132"/>
    </row>
    <row r="557" spans="1:11" ht="13.2">
      <c r="A557" s="131"/>
      <c r="B557" s="131"/>
      <c r="C557" s="131"/>
      <c r="D557" s="131"/>
      <c r="E557" s="131"/>
      <c r="F557" s="131"/>
      <c r="G557" s="131"/>
      <c r="H557" s="131"/>
      <c r="I557" s="131"/>
      <c r="J557" s="131"/>
      <c r="K557" s="132"/>
    </row>
    <row r="558" spans="1:11" ht="13.2">
      <c r="A558" s="131"/>
      <c r="B558" s="131"/>
      <c r="C558" s="131"/>
      <c r="D558" s="131"/>
      <c r="E558" s="131"/>
      <c r="F558" s="131"/>
      <c r="G558" s="131"/>
      <c r="H558" s="131"/>
      <c r="I558" s="131"/>
      <c r="J558" s="131"/>
      <c r="K558" s="132"/>
    </row>
    <row r="559" spans="1:11" ht="13.2">
      <c r="A559" s="131"/>
      <c r="B559" s="131"/>
      <c r="C559" s="131"/>
      <c r="D559" s="131"/>
      <c r="E559" s="131"/>
      <c r="F559" s="131"/>
      <c r="G559" s="131"/>
      <c r="H559" s="131"/>
      <c r="I559" s="131"/>
      <c r="J559" s="131"/>
      <c r="K559" s="132"/>
    </row>
    <row r="560" spans="1:11" ht="13.2">
      <c r="A560" s="131"/>
      <c r="B560" s="131"/>
      <c r="C560" s="131"/>
      <c r="D560" s="131"/>
      <c r="E560" s="131"/>
      <c r="F560" s="131"/>
      <c r="G560" s="131"/>
      <c r="H560" s="131"/>
      <c r="I560" s="131"/>
      <c r="J560" s="131"/>
      <c r="K560" s="132"/>
    </row>
    <row r="561" spans="1:11" ht="13.2">
      <c r="A561" s="131"/>
      <c r="B561" s="131"/>
      <c r="C561" s="131"/>
      <c r="D561" s="131"/>
      <c r="E561" s="131"/>
      <c r="F561" s="131"/>
      <c r="G561" s="131"/>
      <c r="H561" s="131"/>
      <c r="I561" s="131"/>
      <c r="J561" s="131"/>
      <c r="K561" s="132"/>
    </row>
    <row r="562" spans="1:11" ht="13.2">
      <c r="A562" s="131"/>
      <c r="B562" s="131"/>
      <c r="C562" s="131"/>
      <c r="D562" s="131"/>
      <c r="E562" s="131"/>
      <c r="F562" s="131"/>
      <c r="G562" s="131"/>
      <c r="H562" s="131"/>
      <c r="I562" s="131"/>
      <c r="J562" s="131"/>
      <c r="K562" s="132"/>
    </row>
    <row r="563" spans="1:11" ht="13.2">
      <c r="A563" s="131"/>
      <c r="B563" s="131"/>
      <c r="C563" s="131"/>
      <c r="D563" s="131"/>
      <c r="E563" s="131"/>
      <c r="F563" s="131"/>
      <c r="G563" s="131"/>
      <c r="H563" s="131"/>
      <c r="I563" s="131"/>
      <c r="J563" s="131"/>
      <c r="K563" s="132"/>
    </row>
    <row r="564" spans="1:11" ht="13.2">
      <c r="A564" s="131"/>
      <c r="B564" s="131"/>
      <c r="C564" s="131"/>
      <c r="D564" s="131"/>
      <c r="E564" s="131"/>
      <c r="F564" s="131"/>
      <c r="G564" s="131"/>
      <c r="H564" s="131"/>
      <c r="I564" s="131"/>
      <c r="J564" s="131"/>
      <c r="K564" s="132"/>
    </row>
    <row r="565" spans="1:11" ht="13.2">
      <c r="A565" s="131"/>
      <c r="B565" s="131"/>
      <c r="C565" s="131"/>
      <c r="D565" s="131"/>
      <c r="E565" s="131"/>
      <c r="F565" s="131"/>
      <c r="G565" s="131"/>
      <c r="H565" s="131"/>
      <c r="I565" s="131"/>
      <c r="J565" s="131"/>
      <c r="K565" s="132"/>
    </row>
    <row r="566" spans="1:11" ht="13.2">
      <c r="A566" s="131"/>
      <c r="B566" s="131"/>
      <c r="C566" s="131"/>
      <c r="D566" s="131"/>
      <c r="E566" s="131"/>
      <c r="F566" s="131"/>
      <c r="G566" s="131"/>
      <c r="H566" s="131"/>
      <c r="I566" s="131"/>
      <c r="J566" s="131"/>
      <c r="K566" s="132"/>
    </row>
    <row r="567" spans="1:11" ht="13.2">
      <c r="A567" s="131"/>
      <c r="B567" s="131"/>
      <c r="C567" s="131"/>
      <c r="D567" s="131"/>
      <c r="E567" s="131"/>
      <c r="F567" s="131"/>
      <c r="G567" s="131"/>
      <c r="H567" s="131"/>
      <c r="I567" s="131"/>
      <c r="J567" s="131"/>
      <c r="K567" s="132"/>
    </row>
    <row r="568" spans="1:11" ht="13.2">
      <c r="A568" s="131"/>
      <c r="B568" s="131"/>
      <c r="C568" s="131"/>
      <c r="D568" s="131"/>
      <c r="E568" s="131"/>
      <c r="F568" s="131"/>
      <c r="G568" s="131"/>
      <c r="H568" s="131"/>
      <c r="I568" s="131"/>
      <c r="J568" s="131"/>
      <c r="K568" s="132"/>
    </row>
    <row r="569" spans="1:11" ht="13.2">
      <c r="A569" s="131"/>
      <c r="B569" s="131"/>
      <c r="C569" s="131"/>
      <c r="D569" s="131"/>
      <c r="E569" s="131"/>
      <c r="F569" s="131"/>
      <c r="G569" s="131"/>
      <c r="H569" s="131"/>
      <c r="I569" s="131"/>
      <c r="J569" s="131"/>
      <c r="K569" s="132"/>
    </row>
    <row r="570" spans="1:11" ht="13.2">
      <c r="A570" s="131"/>
      <c r="B570" s="131"/>
      <c r="C570" s="131"/>
      <c r="D570" s="131"/>
      <c r="E570" s="131"/>
      <c r="F570" s="131"/>
      <c r="G570" s="131"/>
      <c r="H570" s="131"/>
      <c r="I570" s="131"/>
      <c r="J570" s="131"/>
      <c r="K570" s="132"/>
    </row>
    <row r="571" spans="1:11" ht="13.2">
      <c r="A571" s="131"/>
      <c r="B571" s="131"/>
      <c r="C571" s="131"/>
      <c r="D571" s="131"/>
      <c r="E571" s="131"/>
      <c r="F571" s="131"/>
      <c r="G571" s="131"/>
      <c r="H571" s="131"/>
      <c r="I571" s="131"/>
      <c r="J571" s="131"/>
      <c r="K571" s="132"/>
    </row>
    <row r="572" spans="1:11" ht="13.2">
      <c r="A572" s="131"/>
      <c r="B572" s="131"/>
      <c r="C572" s="131"/>
      <c r="D572" s="131"/>
      <c r="E572" s="131"/>
      <c r="F572" s="131"/>
      <c r="G572" s="131"/>
      <c r="H572" s="131"/>
      <c r="I572" s="131"/>
      <c r="J572" s="131"/>
      <c r="K572" s="132"/>
    </row>
    <row r="573" spans="1:11" ht="13.2">
      <c r="A573" s="131"/>
      <c r="B573" s="131"/>
      <c r="C573" s="131"/>
      <c r="D573" s="131"/>
      <c r="E573" s="131"/>
      <c r="F573" s="131"/>
      <c r="G573" s="131"/>
      <c r="H573" s="131"/>
      <c r="I573" s="131"/>
      <c r="J573" s="131"/>
      <c r="K573" s="132"/>
    </row>
    <row r="574" spans="1:11" ht="13.2">
      <c r="A574" s="131"/>
      <c r="B574" s="131"/>
      <c r="C574" s="131"/>
      <c r="D574" s="131"/>
      <c r="E574" s="131"/>
      <c r="F574" s="131"/>
      <c r="G574" s="131"/>
      <c r="H574" s="131"/>
      <c r="I574" s="131"/>
      <c r="J574" s="131"/>
      <c r="K574" s="132"/>
    </row>
    <row r="575" spans="1:11" ht="13.2">
      <c r="A575" s="131"/>
      <c r="B575" s="131"/>
      <c r="C575" s="131"/>
      <c r="D575" s="131"/>
      <c r="E575" s="131"/>
      <c r="F575" s="131"/>
      <c r="G575" s="131"/>
      <c r="H575" s="131"/>
      <c r="I575" s="131"/>
      <c r="J575" s="131"/>
      <c r="K575" s="132"/>
    </row>
    <row r="576" spans="1:11" ht="13.2">
      <c r="A576" s="131"/>
      <c r="B576" s="131"/>
      <c r="C576" s="131"/>
      <c r="D576" s="131"/>
      <c r="E576" s="131"/>
      <c r="F576" s="131"/>
      <c r="G576" s="131"/>
      <c r="H576" s="131"/>
      <c r="I576" s="131"/>
      <c r="J576" s="131"/>
      <c r="K576" s="132"/>
    </row>
    <row r="577" spans="1:11" ht="13.2">
      <c r="A577" s="131"/>
      <c r="B577" s="131"/>
      <c r="C577" s="131"/>
      <c r="D577" s="131"/>
      <c r="E577" s="131"/>
      <c r="F577" s="131"/>
      <c r="G577" s="131"/>
      <c r="H577" s="131"/>
      <c r="I577" s="131"/>
      <c r="J577" s="131"/>
      <c r="K577" s="132"/>
    </row>
    <row r="578" spans="1:11" ht="13.2">
      <c r="A578" s="131"/>
      <c r="B578" s="131"/>
      <c r="C578" s="131"/>
      <c r="D578" s="131"/>
      <c r="E578" s="131"/>
      <c r="F578" s="131"/>
      <c r="G578" s="131"/>
      <c r="H578" s="131"/>
      <c r="I578" s="131"/>
      <c r="J578" s="131"/>
      <c r="K578" s="132"/>
    </row>
    <row r="579" spans="1:11" ht="13.2">
      <c r="A579" s="131"/>
      <c r="B579" s="131"/>
      <c r="C579" s="131"/>
      <c r="D579" s="131"/>
      <c r="E579" s="131"/>
      <c r="F579" s="131"/>
      <c r="G579" s="131"/>
      <c r="H579" s="131"/>
      <c r="I579" s="131"/>
      <c r="J579" s="131"/>
      <c r="K579" s="132"/>
    </row>
    <row r="580" spans="1:11" ht="13.2">
      <c r="A580" s="131"/>
      <c r="B580" s="131"/>
      <c r="C580" s="131"/>
      <c r="D580" s="131"/>
      <c r="E580" s="131"/>
      <c r="F580" s="131"/>
      <c r="G580" s="131"/>
      <c r="H580" s="131"/>
      <c r="I580" s="131"/>
      <c r="J580" s="131"/>
      <c r="K580" s="132"/>
    </row>
    <row r="581" spans="1:11" ht="13.2">
      <c r="A581" s="131"/>
      <c r="B581" s="131"/>
      <c r="C581" s="131"/>
      <c r="D581" s="131"/>
      <c r="E581" s="131"/>
      <c r="F581" s="131"/>
      <c r="G581" s="131"/>
      <c r="H581" s="131"/>
      <c r="I581" s="131"/>
      <c r="J581" s="131"/>
      <c r="K581" s="132"/>
    </row>
    <row r="582" spans="1:11" ht="13.2">
      <c r="A582" s="131"/>
      <c r="B582" s="131"/>
      <c r="C582" s="131"/>
      <c r="D582" s="131"/>
      <c r="E582" s="131"/>
      <c r="F582" s="131"/>
      <c r="G582" s="131"/>
      <c r="H582" s="131"/>
      <c r="I582" s="131"/>
      <c r="J582" s="131"/>
      <c r="K582" s="132"/>
    </row>
    <row r="583" spans="1:11" ht="13.2">
      <c r="A583" s="131"/>
      <c r="B583" s="131"/>
      <c r="C583" s="131"/>
      <c r="D583" s="131"/>
      <c r="E583" s="131"/>
      <c r="F583" s="131"/>
      <c r="G583" s="131"/>
      <c r="H583" s="131"/>
      <c r="I583" s="131"/>
      <c r="J583" s="131"/>
      <c r="K583" s="132"/>
    </row>
    <row r="584" spans="1:11" ht="13.2">
      <c r="A584" s="131"/>
      <c r="B584" s="131"/>
      <c r="C584" s="131"/>
      <c r="D584" s="131"/>
      <c r="E584" s="131"/>
      <c r="F584" s="131"/>
      <c r="G584" s="131"/>
      <c r="H584" s="131"/>
      <c r="I584" s="131"/>
      <c r="J584" s="131"/>
      <c r="K584" s="132"/>
    </row>
    <row r="585" spans="1:11" ht="13.2">
      <c r="A585" s="131"/>
      <c r="B585" s="131"/>
      <c r="C585" s="131"/>
      <c r="D585" s="131"/>
      <c r="E585" s="131"/>
      <c r="F585" s="131"/>
      <c r="G585" s="131"/>
      <c r="H585" s="131"/>
      <c r="I585" s="131"/>
      <c r="J585" s="131"/>
      <c r="K585" s="132"/>
    </row>
    <row r="586" spans="1:11" ht="13.2">
      <c r="A586" s="131"/>
      <c r="B586" s="131"/>
      <c r="C586" s="131"/>
      <c r="D586" s="131"/>
      <c r="E586" s="131"/>
      <c r="F586" s="131"/>
      <c r="G586" s="131"/>
      <c r="H586" s="131"/>
      <c r="I586" s="131"/>
      <c r="J586" s="131"/>
      <c r="K586" s="132"/>
    </row>
    <row r="587" spans="1:11" ht="13.2">
      <c r="A587" s="131"/>
      <c r="B587" s="131"/>
      <c r="C587" s="131"/>
      <c r="D587" s="131"/>
      <c r="E587" s="131"/>
      <c r="F587" s="131"/>
      <c r="G587" s="131"/>
      <c r="H587" s="131"/>
      <c r="I587" s="131"/>
      <c r="J587" s="131"/>
      <c r="K587" s="132"/>
    </row>
    <row r="588" spans="1:11" ht="13.2">
      <c r="A588" s="131"/>
      <c r="B588" s="131"/>
      <c r="C588" s="131"/>
      <c r="D588" s="131"/>
      <c r="E588" s="131"/>
      <c r="F588" s="131"/>
      <c r="G588" s="131"/>
      <c r="H588" s="131"/>
      <c r="I588" s="131"/>
      <c r="J588" s="131"/>
      <c r="K588" s="132"/>
    </row>
    <row r="589" spans="1:11" ht="13.2">
      <c r="A589" s="131"/>
      <c r="B589" s="131"/>
      <c r="C589" s="131"/>
      <c r="D589" s="131"/>
      <c r="E589" s="131"/>
      <c r="F589" s="131"/>
      <c r="G589" s="131"/>
      <c r="H589" s="131"/>
      <c r="I589" s="131"/>
      <c r="J589" s="131"/>
      <c r="K589" s="132"/>
    </row>
    <row r="590" spans="1:11" ht="13.2">
      <c r="A590" s="131"/>
      <c r="B590" s="131"/>
      <c r="C590" s="131"/>
      <c r="D590" s="131"/>
      <c r="E590" s="131"/>
      <c r="F590" s="131"/>
      <c r="G590" s="131"/>
      <c r="H590" s="131"/>
      <c r="I590" s="131"/>
      <c r="J590" s="131"/>
      <c r="K590" s="132"/>
    </row>
    <row r="591" spans="1:11" ht="13.2">
      <c r="A591" s="131"/>
      <c r="B591" s="131"/>
      <c r="C591" s="131"/>
      <c r="D591" s="131"/>
      <c r="E591" s="131"/>
      <c r="F591" s="131"/>
      <c r="G591" s="131"/>
      <c r="H591" s="131"/>
      <c r="I591" s="131"/>
      <c r="J591" s="131"/>
      <c r="K591" s="132"/>
    </row>
    <row r="592" spans="1:11" ht="13.2">
      <c r="A592" s="131"/>
      <c r="B592" s="131"/>
      <c r="C592" s="131"/>
      <c r="D592" s="131"/>
      <c r="E592" s="131"/>
      <c r="F592" s="131"/>
      <c r="G592" s="131"/>
      <c r="H592" s="131"/>
      <c r="I592" s="131"/>
      <c r="J592" s="131"/>
      <c r="K592" s="132"/>
    </row>
    <row r="593" spans="1:11" ht="13.2">
      <c r="A593" s="131"/>
      <c r="B593" s="131"/>
      <c r="C593" s="131"/>
      <c r="D593" s="131"/>
      <c r="E593" s="131"/>
      <c r="F593" s="131"/>
      <c r="G593" s="131"/>
      <c r="H593" s="131"/>
      <c r="I593" s="131"/>
      <c r="J593" s="131"/>
      <c r="K593" s="132"/>
    </row>
    <row r="594" spans="1:11" ht="13.2">
      <c r="A594" s="131"/>
      <c r="B594" s="131"/>
      <c r="C594" s="131"/>
      <c r="D594" s="131"/>
      <c r="E594" s="131"/>
      <c r="F594" s="131"/>
      <c r="G594" s="131"/>
      <c r="H594" s="131"/>
      <c r="I594" s="131"/>
      <c r="J594" s="131"/>
      <c r="K594" s="132"/>
    </row>
    <row r="595" spans="1:11" ht="13.2">
      <c r="A595" s="131"/>
      <c r="B595" s="131"/>
      <c r="C595" s="131"/>
      <c r="D595" s="131"/>
      <c r="E595" s="131"/>
      <c r="F595" s="131"/>
      <c r="G595" s="131"/>
      <c r="H595" s="131"/>
      <c r="I595" s="131"/>
      <c r="J595" s="131"/>
      <c r="K595" s="132"/>
    </row>
    <row r="596" spans="1:11" ht="13.2">
      <c r="A596" s="131"/>
      <c r="B596" s="131"/>
      <c r="C596" s="131"/>
      <c r="D596" s="131"/>
      <c r="E596" s="131"/>
      <c r="F596" s="131"/>
      <c r="G596" s="131"/>
      <c r="H596" s="131"/>
      <c r="I596" s="131"/>
      <c r="J596" s="131"/>
      <c r="K596" s="132"/>
    </row>
    <row r="597" spans="1:11" ht="13.2">
      <c r="A597" s="131"/>
      <c r="B597" s="131"/>
      <c r="C597" s="131"/>
      <c r="D597" s="131"/>
      <c r="E597" s="131"/>
      <c r="F597" s="131"/>
      <c r="G597" s="131"/>
      <c r="H597" s="131"/>
      <c r="I597" s="131"/>
      <c r="J597" s="131"/>
      <c r="K597" s="132"/>
    </row>
    <row r="598" spans="1:11" ht="13.2">
      <c r="A598" s="131"/>
      <c r="B598" s="131"/>
      <c r="C598" s="131"/>
      <c r="D598" s="131"/>
      <c r="E598" s="131"/>
      <c r="F598" s="131"/>
      <c r="G598" s="131"/>
      <c r="H598" s="131"/>
      <c r="I598" s="131"/>
      <c r="J598" s="131"/>
      <c r="K598" s="132"/>
    </row>
    <row r="599" spans="1:11" ht="13.2">
      <c r="A599" s="131"/>
      <c r="B599" s="131"/>
      <c r="C599" s="131"/>
      <c r="D599" s="131"/>
      <c r="E599" s="131"/>
      <c r="F599" s="131"/>
      <c r="G599" s="131"/>
      <c r="H599" s="131"/>
      <c r="I599" s="131"/>
      <c r="J599" s="131"/>
      <c r="K599" s="132"/>
    </row>
    <row r="600" spans="1:11" ht="13.2">
      <c r="A600" s="131"/>
      <c r="B600" s="131"/>
      <c r="C600" s="131"/>
      <c r="D600" s="131"/>
      <c r="E600" s="131"/>
      <c r="F600" s="131"/>
      <c r="G600" s="131"/>
      <c r="H600" s="131"/>
      <c r="I600" s="131"/>
      <c r="J600" s="131"/>
      <c r="K600" s="132"/>
    </row>
    <row r="601" spans="1:11" ht="13.2">
      <c r="A601" s="131"/>
      <c r="B601" s="131"/>
      <c r="C601" s="131"/>
      <c r="D601" s="131"/>
      <c r="E601" s="131"/>
      <c r="F601" s="131"/>
      <c r="G601" s="131"/>
      <c r="H601" s="131"/>
      <c r="I601" s="131"/>
      <c r="J601" s="131"/>
      <c r="K601" s="132"/>
    </row>
    <row r="602" spans="1:11" ht="13.2">
      <c r="A602" s="131"/>
      <c r="B602" s="131"/>
      <c r="C602" s="131"/>
      <c r="D602" s="131"/>
      <c r="E602" s="131"/>
      <c r="F602" s="131"/>
      <c r="G602" s="131"/>
      <c r="H602" s="131"/>
      <c r="I602" s="131"/>
      <c r="J602" s="131"/>
      <c r="K602" s="132"/>
    </row>
    <row r="603" spans="1:11" ht="13.2">
      <c r="A603" s="131"/>
      <c r="B603" s="131"/>
      <c r="C603" s="131"/>
      <c r="D603" s="131"/>
      <c r="E603" s="131"/>
      <c r="F603" s="131"/>
      <c r="G603" s="131"/>
      <c r="H603" s="131"/>
      <c r="I603" s="131"/>
      <c r="J603" s="131"/>
      <c r="K603" s="132"/>
    </row>
    <row r="604" spans="1:11" ht="13.2">
      <c r="A604" s="131"/>
      <c r="B604" s="131"/>
      <c r="C604" s="131"/>
      <c r="D604" s="131"/>
      <c r="E604" s="131"/>
      <c r="F604" s="131"/>
      <c r="G604" s="131"/>
      <c r="H604" s="131"/>
      <c r="I604" s="131"/>
      <c r="J604" s="131"/>
      <c r="K604" s="132"/>
    </row>
    <row r="605" spans="1:11" ht="13.2">
      <c r="A605" s="131"/>
      <c r="B605" s="131"/>
      <c r="C605" s="131"/>
      <c r="D605" s="131"/>
      <c r="E605" s="131"/>
      <c r="F605" s="131"/>
      <c r="G605" s="131"/>
      <c r="H605" s="131"/>
      <c r="I605" s="131"/>
      <c r="J605" s="131"/>
      <c r="K605" s="132"/>
    </row>
    <row r="606" spans="1:11" ht="13.2">
      <c r="A606" s="131"/>
      <c r="B606" s="131"/>
      <c r="C606" s="131"/>
      <c r="D606" s="131"/>
      <c r="E606" s="131"/>
      <c r="F606" s="131"/>
      <c r="G606" s="131"/>
      <c r="H606" s="131"/>
      <c r="I606" s="131"/>
      <c r="J606" s="131"/>
      <c r="K606" s="132"/>
    </row>
    <row r="607" spans="1:11" ht="13.2">
      <c r="A607" s="131"/>
      <c r="B607" s="131"/>
      <c r="C607" s="131"/>
      <c r="D607" s="131"/>
      <c r="E607" s="131"/>
      <c r="F607" s="131"/>
      <c r="G607" s="131"/>
      <c r="H607" s="131"/>
      <c r="I607" s="131"/>
      <c r="J607" s="131"/>
      <c r="K607" s="132"/>
    </row>
    <row r="608" spans="1:11" ht="13.2">
      <c r="A608" s="131"/>
      <c r="B608" s="131"/>
      <c r="C608" s="131"/>
      <c r="D608" s="131"/>
      <c r="E608" s="131"/>
      <c r="F608" s="131"/>
      <c r="G608" s="131"/>
      <c r="H608" s="131"/>
      <c r="I608" s="131"/>
      <c r="J608" s="131"/>
      <c r="K608" s="132"/>
    </row>
    <row r="609" spans="1:11" ht="13.2">
      <c r="A609" s="131"/>
      <c r="B609" s="131"/>
      <c r="C609" s="131"/>
      <c r="D609" s="131"/>
      <c r="E609" s="131"/>
      <c r="F609" s="131"/>
      <c r="G609" s="131"/>
      <c r="H609" s="131"/>
      <c r="I609" s="131"/>
      <c r="J609" s="131"/>
      <c r="K609" s="132"/>
    </row>
    <row r="610" spans="1:11" ht="13.2">
      <c r="A610" s="131"/>
      <c r="B610" s="131"/>
      <c r="C610" s="131"/>
      <c r="D610" s="131"/>
      <c r="E610" s="131"/>
      <c r="F610" s="131"/>
      <c r="G610" s="131"/>
      <c r="H610" s="131"/>
      <c r="I610" s="131"/>
      <c r="J610" s="131"/>
      <c r="K610" s="132"/>
    </row>
    <row r="611" spans="1:11" ht="13.2">
      <c r="A611" s="131"/>
      <c r="B611" s="131"/>
      <c r="C611" s="131"/>
      <c r="D611" s="131"/>
      <c r="E611" s="131"/>
      <c r="F611" s="131"/>
      <c r="G611" s="131"/>
      <c r="H611" s="131"/>
      <c r="I611" s="131"/>
      <c r="J611" s="131"/>
      <c r="K611" s="132"/>
    </row>
    <row r="612" spans="1:11" ht="13.2">
      <c r="A612" s="131"/>
      <c r="B612" s="131"/>
      <c r="C612" s="131"/>
      <c r="D612" s="131"/>
      <c r="E612" s="131"/>
      <c r="F612" s="131"/>
      <c r="G612" s="131"/>
      <c r="H612" s="131"/>
      <c r="I612" s="131"/>
      <c r="J612" s="131"/>
      <c r="K612" s="132"/>
    </row>
    <row r="613" spans="1:11" ht="13.2">
      <c r="A613" s="131"/>
      <c r="B613" s="131"/>
      <c r="C613" s="131"/>
      <c r="D613" s="131"/>
      <c r="E613" s="131"/>
      <c r="F613" s="131"/>
      <c r="G613" s="131"/>
      <c r="H613" s="131"/>
      <c r="I613" s="131"/>
      <c r="J613" s="131"/>
      <c r="K613" s="132"/>
    </row>
    <row r="614" spans="1:11" ht="13.2">
      <c r="A614" s="131"/>
      <c r="B614" s="131"/>
      <c r="C614" s="131"/>
      <c r="D614" s="131"/>
      <c r="E614" s="131"/>
      <c r="F614" s="131"/>
      <c r="G614" s="131"/>
      <c r="H614" s="131"/>
      <c r="I614" s="131"/>
      <c r="J614" s="131"/>
      <c r="K614" s="132"/>
    </row>
    <row r="615" spans="1:11" ht="13.2">
      <c r="A615" s="131"/>
      <c r="B615" s="131"/>
      <c r="C615" s="131"/>
      <c r="D615" s="131"/>
      <c r="E615" s="131"/>
      <c r="F615" s="131"/>
      <c r="G615" s="131"/>
      <c r="H615" s="131"/>
      <c r="I615" s="131"/>
      <c r="J615" s="131"/>
      <c r="K615" s="132"/>
    </row>
    <row r="616" spans="1:11" ht="13.2">
      <c r="A616" s="131"/>
      <c r="B616" s="131"/>
      <c r="C616" s="131"/>
      <c r="D616" s="131"/>
      <c r="E616" s="131"/>
      <c r="F616" s="131"/>
      <c r="G616" s="131"/>
      <c r="H616" s="131"/>
      <c r="I616" s="131"/>
      <c r="J616" s="131"/>
      <c r="K616" s="132"/>
    </row>
    <row r="617" spans="1:11" ht="13.2">
      <c r="A617" s="131"/>
      <c r="B617" s="131"/>
      <c r="C617" s="131"/>
      <c r="D617" s="131"/>
      <c r="E617" s="131"/>
      <c r="F617" s="131"/>
      <c r="G617" s="131"/>
      <c r="H617" s="131"/>
      <c r="I617" s="131"/>
      <c r="J617" s="131"/>
      <c r="K617" s="132"/>
    </row>
    <row r="618" spans="1:11" ht="13.2">
      <c r="A618" s="131"/>
      <c r="B618" s="131"/>
      <c r="C618" s="131"/>
      <c r="D618" s="131"/>
      <c r="E618" s="131"/>
      <c r="F618" s="131"/>
      <c r="G618" s="131"/>
      <c r="H618" s="131"/>
      <c r="I618" s="131"/>
      <c r="J618" s="131"/>
      <c r="K618" s="132"/>
    </row>
    <row r="619" spans="1:11" ht="13.2">
      <c r="A619" s="131"/>
      <c r="B619" s="131"/>
      <c r="C619" s="131"/>
      <c r="D619" s="131"/>
      <c r="E619" s="131"/>
      <c r="F619" s="131"/>
      <c r="G619" s="131"/>
      <c r="H619" s="131"/>
      <c r="I619" s="131"/>
      <c r="J619" s="131"/>
      <c r="K619" s="132"/>
    </row>
    <row r="620" spans="1:11" ht="13.2">
      <c r="A620" s="131"/>
      <c r="B620" s="131"/>
      <c r="C620" s="131"/>
      <c r="D620" s="131"/>
      <c r="E620" s="131"/>
      <c r="F620" s="131"/>
      <c r="G620" s="131"/>
      <c r="H620" s="131"/>
      <c r="I620" s="131"/>
      <c r="J620" s="131"/>
      <c r="K620" s="132"/>
    </row>
    <row r="621" spans="1:11" ht="13.2">
      <c r="A621" s="131"/>
      <c r="B621" s="131"/>
      <c r="C621" s="131"/>
      <c r="D621" s="131"/>
      <c r="E621" s="131"/>
      <c r="F621" s="131"/>
      <c r="G621" s="131"/>
      <c r="H621" s="131"/>
      <c r="I621" s="131"/>
      <c r="J621" s="131"/>
      <c r="K621" s="132"/>
    </row>
    <row r="622" spans="1:11" ht="13.2">
      <c r="A622" s="131"/>
      <c r="B622" s="131"/>
      <c r="C622" s="131"/>
      <c r="D622" s="131"/>
      <c r="E622" s="131"/>
      <c r="F622" s="131"/>
      <c r="G622" s="131"/>
      <c r="H622" s="131"/>
      <c r="I622" s="131"/>
      <c r="J622" s="131"/>
      <c r="K622" s="132"/>
    </row>
    <row r="623" spans="1:11" ht="13.2">
      <c r="A623" s="131"/>
      <c r="B623" s="131"/>
      <c r="C623" s="131"/>
      <c r="D623" s="131"/>
      <c r="E623" s="131"/>
      <c r="F623" s="131"/>
      <c r="G623" s="131"/>
      <c r="H623" s="131"/>
      <c r="I623" s="131"/>
      <c r="J623" s="131"/>
      <c r="K623" s="132"/>
    </row>
    <row r="624" spans="1:11" ht="13.2">
      <c r="A624" s="131"/>
      <c r="B624" s="131"/>
      <c r="C624" s="131"/>
      <c r="D624" s="131"/>
      <c r="E624" s="131"/>
      <c r="F624" s="131"/>
      <c r="G624" s="131"/>
      <c r="H624" s="131"/>
      <c r="I624" s="131"/>
      <c r="J624" s="131"/>
      <c r="K624" s="132"/>
    </row>
    <row r="625" spans="1:11" ht="13.2">
      <c r="A625" s="131"/>
      <c r="B625" s="131"/>
      <c r="C625" s="131"/>
      <c r="D625" s="131"/>
      <c r="E625" s="131"/>
      <c r="F625" s="131"/>
      <c r="G625" s="131"/>
      <c r="H625" s="131"/>
      <c r="I625" s="131"/>
      <c r="J625" s="131"/>
      <c r="K625" s="132"/>
    </row>
    <row r="626" spans="1:11" ht="13.2">
      <c r="A626" s="131"/>
      <c r="B626" s="131"/>
      <c r="C626" s="131"/>
      <c r="D626" s="131"/>
      <c r="E626" s="131"/>
      <c r="F626" s="131"/>
      <c r="G626" s="131"/>
      <c r="H626" s="131"/>
      <c r="I626" s="131"/>
      <c r="J626" s="131"/>
      <c r="K626" s="132"/>
    </row>
    <row r="627" spans="1:11" ht="13.2">
      <c r="A627" s="131"/>
      <c r="B627" s="131"/>
      <c r="C627" s="131"/>
      <c r="D627" s="131"/>
      <c r="E627" s="131"/>
      <c r="F627" s="131"/>
      <c r="G627" s="131"/>
      <c r="H627" s="131"/>
      <c r="I627" s="131"/>
      <c r="J627" s="131"/>
      <c r="K627" s="132"/>
    </row>
    <row r="628" spans="1:11" ht="13.2">
      <c r="A628" s="131"/>
      <c r="B628" s="131"/>
      <c r="C628" s="131"/>
      <c r="D628" s="131"/>
      <c r="E628" s="131"/>
      <c r="F628" s="131"/>
      <c r="G628" s="131"/>
      <c r="H628" s="131"/>
      <c r="I628" s="131"/>
      <c r="J628" s="131"/>
      <c r="K628" s="132"/>
    </row>
    <row r="629" spans="1:11" ht="13.2">
      <c r="A629" s="131"/>
      <c r="B629" s="131"/>
      <c r="C629" s="131"/>
      <c r="D629" s="131"/>
      <c r="E629" s="131"/>
      <c r="F629" s="131"/>
      <c r="G629" s="131"/>
      <c r="H629" s="131"/>
      <c r="I629" s="131"/>
      <c r="J629" s="131"/>
      <c r="K629" s="132"/>
    </row>
    <row r="630" spans="1:11" ht="13.2">
      <c r="A630" s="131"/>
      <c r="B630" s="131"/>
      <c r="C630" s="131"/>
      <c r="D630" s="131"/>
      <c r="E630" s="131"/>
      <c r="F630" s="131"/>
      <c r="G630" s="131"/>
      <c r="H630" s="131"/>
      <c r="I630" s="131"/>
      <c r="J630" s="131"/>
      <c r="K630" s="132"/>
    </row>
    <row r="631" spans="1:11" ht="13.2">
      <c r="A631" s="131"/>
      <c r="B631" s="131"/>
      <c r="C631" s="131"/>
      <c r="D631" s="131"/>
      <c r="E631" s="131"/>
      <c r="F631" s="131"/>
      <c r="G631" s="131"/>
      <c r="H631" s="131"/>
      <c r="I631" s="131"/>
      <c r="J631" s="131"/>
      <c r="K631" s="132"/>
    </row>
    <row r="632" spans="1:11" ht="13.2">
      <c r="A632" s="131"/>
      <c r="B632" s="131"/>
      <c r="C632" s="131"/>
      <c r="D632" s="131"/>
      <c r="E632" s="131"/>
      <c r="F632" s="131"/>
      <c r="G632" s="131"/>
      <c r="H632" s="131"/>
      <c r="I632" s="131"/>
      <c r="J632" s="131"/>
      <c r="K632" s="132"/>
    </row>
    <row r="633" spans="1:11" ht="13.2">
      <c r="A633" s="131"/>
      <c r="B633" s="131"/>
      <c r="C633" s="131"/>
      <c r="D633" s="131"/>
      <c r="E633" s="131"/>
      <c r="F633" s="131"/>
      <c r="G633" s="131"/>
      <c r="H633" s="131"/>
      <c r="I633" s="131"/>
      <c r="J633" s="131"/>
      <c r="K633" s="132"/>
    </row>
    <row r="634" spans="1:11" ht="13.2">
      <c r="A634" s="131"/>
      <c r="B634" s="131"/>
      <c r="C634" s="131"/>
      <c r="D634" s="131"/>
      <c r="E634" s="131"/>
      <c r="F634" s="131"/>
      <c r="G634" s="131"/>
      <c r="H634" s="131"/>
      <c r="I634" s="131"/>
      <c r="J634" s="131"/>
      <c r="K634" s="132"/>
    </row>
    <row r="635" spans="1:11" ht="13.2">
      <c r="A635" s="131"/>
      <c r="B635" s="131"/>
      <c r="C635" s="131"/>
      <c r="D635" s="131"/>
      <c r="E635" s="131"/>
      <c r="F635" s="131"/>
      <c r="G635" s="131"/>
      <c r="H635" s="131"/>
      <c r="I635" s="131"/>
      <c r="J635" s="131"/>
      <c r="K635" s="132"/>
    </row>
    <row r="636" spans="1:11" ht="13.2">
      <c r="A636" s="131"/>
      <c r="B636" s="131"/>
      <c r="C636" s="131"/>
      <c r="D636" s="131"/>
      <c r="E636" s="131"/>
      <c r="F636" s="131"/>
      <c r="G636" s="131"/>
      <c r="H636" s="131"/>
      <c r="I636" s="131"/>
      <c r="J636" s="131"/>
      <c r="K636" s="132"/>
    </row>
    <row r="637" spans="1:11" ht="13.2">
      <c r="A637" s="131"/>
      <c r="B637" s="131"/>
      <c r="C637" s="131"/>
      <c r="D637" s="131"/>
      <c r="E637" s="131"/>
      <c r="F637" s="131"/>
      <c r="G637" s="131"/>
      <c r="H637" s="131"/>
      <c r="I637" s="131"/>
      <c r="J637" s="131"/>
      <c r="K637" s="132"/>
    </row>
    <row r="638" spans="1:11" ht="13.2">
      <c r="A638" s="131"/>
      <c r="B638" s="131"/>
      <c r="C638" s="131"/>
      <c r="D638" s="131"/>
      <c r="E638" s="131"/>
      <c r="F638" s="131"/>
      <c r="G638" s="131"/>
      <c r="H638" s="131"/>
      <c r="I638" s="131"/>
      <c r="J638" s="131"/>
      <c r="K638" s="132"/>
    </row>
    <row r="639" spans="1:11" ht="13.2">
      <c r="A639" s="131"/>
      <c r="B639" s="131"/>
      <c r="C639" s="131"/>
      <c r="D639" s="131"/>
      <c r="E639" s="131"/>
      <c r="F639" s="131"/>
      <c r="G639" s="131"/>
      <c r="H639" s="131"/>
      <c r="I639" s="131"/>
      <c r="J639" s="131"/>
      <c r="K639" s="132"/>
    </row>
    <row r="640" spans="1:11" ht="13.2">
      <c r="A640" s="131"/>
      <c r="B640" s="131"/>
      <c r="C640" s="131"/>
      <c r="D640" s="131"/>
      <c r="E640" s="131"/>
      <c r="F640" s="131"/>
      <c r="G640" s="131"/>
      <c r="H640" s="131"/>
      <c r="I640" s="131"/>
      <c r="J640" s="131"/>
      <c r="K640" s="132"/>
    </row>
    <row r="641" spans="1:11" ht="13.2">
      <c r="A641" s="131"/>
      <c r="B641" s="131"/>
      <c r="C641" s="131"/>
      <c r="D641" s="131"/>
      <c r="E641" s="131"/>
      <c r="F641" s="131"/>
      <c r="G641" s="131"/>
      <c r="H641" s="131"/>
      <c r="I641" s="131"/>
      <c r="J641" s="131"/>
      <c r="K641" s="132"/>
    </row>
    <row r="642" spans="1:11" ht="13.2">
      <c r="A642" s="131"/>
      <c r="B642" s="131"/>
      <c r="C642" s="131"/>
      <c r="D642" s="131"/>
      <c r="E642" s="131"/>
      <c r="F642" s="131"/>
      <c r="G642" s="131"/>
      <c r="H642" s="131"/>
      <c r="I642" s="131"/>
      <c r="J642" s="131"/>
      <c r="K642" s="132"/>
    </row>
    <row r="643" spans="1:11" ht="13.2">
      <c r="A643" s="131"/>
      <c r="B643" s="131"/>
      <c r="C643" s="131"/>
      <c r="D643" s="131"/>
      <c r="E643" s="131"/>
      <c r="F643" s="131"/>
      <c r="G643" s="131"/>
      <c r="H643" s="131"/>
      <c r="I643" s="131"/>
      <c r="J643" s="131"/>
      <c r="K643" s="132"/>
    </row>
    <row r="644" spans="1:11" ht="13.2">
      <c r="A644" s="131"/>
      <c r="B644" s="131"/>
      <c r="C644" s="131"/>
      <c r="D644" s="131"/>
      <c r="E644" s="131"/>
      <c r="F644" s="131"/>
      <c r="G644" s="131"/>
      <c r="H644" s="131"/>
      <c r="I644" s="131"/>
      <c r="J644" s="131"/>
      <c r="K644" s="132"/>
    </row>
    <row r="645" spans="1:11" ht="13.2">
      <c r="A645" s="131"/>
      <c r="B645" s="131"/>
      <c r="C645" s="131"/>
      <c r="D645" s="131"/>
      <c r="E645" s="131"/>
      <c r="F645" s="131"/>
      <c r="G645" s="131"/>
      <c r="H645" s="131"/>
      <c r="I645" s="131"/>
      <c r="J645" s="131"/>
      <c r="K645" s="132"/>
    </row>
    <row r="646" spans="1:11" ht="13.2">
      <c r="A646" s="131"/>
      <c r="B646" s="131"/>
      <c r="C646" s="131"/>
      <c r="D646" s="131"/>
      <c r="E646" s="131"/>
      <c r="F646" s="131"/>
      <c r="G646" s="131"/>
      <c r="H646" s="131"/>
      <c r="I646" s="131"/>
      <c r="J646" s="131"/>
      <c r="K646" s="132"/>
    </row>
    <row r="647" spans="1:11" ht="13.2">
      <c r="A647" s="131"/>
      <c r="B647" s="131"/>
      <c r="C647" s="131"/>
      <c r="D647" s="131"/>
      <c r="E647" s="131"/>
      <c r="F647" s="131"/>
      <c r="G647" s="131"/>
      <c r="H647" s="131"/>
      <c r="I647" s="131"/>
      <c r="J647" s="131"/>
      <c r="K647" s="132"/>
    </row>
    <row r="648" spans="1:11" ht="13.2">
      <c r="A648" s="131"/>
      <c r="B648" s="131"/>
      <c r="C648" s="131"/>
      <c r="D648" s="131"/>
      <c r="E648" s="131"/>
      <c r="F648" s="131"/>
      <c r="G648" s="131"/>
      <c r="H648" s="131"/>
      <c r="I648" s="131"/>
      <c r="J648" s="131"/>
      <c r="K648" s="132"/>
    </row>
    <row r="649" spans="1:11" ht="13.2">
      <c r="A649" s="131"/>
      <c r="B649" s="131"/>
      <c r="C649" s="131"/>
      <c r="D649" s="131"/>
      <c r="E649" s="131"/>
      <c r="F649" s="131"/>
      <c r="G649" s="131"/>
      <c r="H649" s="131"/>
      <c r="I649" s="131"/>
      <c r="J649" s="131"/>
      <c r="K649" s="132"/>
    </row>
    <row r="650" spans="1:11" ht="13.2">
      <c r="A650" s="131"/>
      <c r="B650" s="131"/>
      <c r="C650" s="131"/>
      <c r="D650" s="131"/>
      <c r="E650" s="131"/>
      <c r="F650" s="131"/>
      <c r="G650" s="131"/>
      <c r="H650" s="131"/>
      <c r="I650" s="131"/>
      <c r="J650" s="131"/>
      <c r="K650" s="132"/>
    </row>
    <row r="651" spans="1:11" ht="13.2">
      <c r="A651" s="131"/>
      <c r="B651" s="131"/>
      <c r="C651" s="131"/>
      <c r="D651" s="131"/>
      <c r="E651" s="131"/>
      <c r="F651" s="131"/>
      <c r="G651" s="131"/>
      <c r="H651" s="131"/>
      <c r="I651" s="131"/>
      <c r="J651" s="131"/>
      <c r="K651" s="132"/>
    </row>
    <row r="652" spans="1:11" ht="13.2">
      <c r="A652" s="131"/>
      <c r="B652" s="131"/>
      <c r="C652" s="131"/>
      <c r="D652" s="131"/>
      <c r="E652" s="131"/>
      <c r="F652" s="131"/>
      <c r="G652" s="131"/>
      <c r="H652" s="131"/>
      <c r="I652" s="131"/>
      <c r="J652" s="131"/>
      <c r="K652" s="132"/>
    </row>
    <row r="653" spans="1:11" ht="13.2">
      <c r="A653" s="131"/>
      <c r="B653" s="131"/>
      <c r="C653" s="131"/>
      <c r="D653" s="131"/>
      <c r="E653" s="131"/>
      <c r="F653" s="131"/>
      <c r="G653" s="131"/>
      <c r="H653" s="131"/>
      <c r="I653" s="131"/>
      <c r="J653" s="131"/>
      <c r="K653" s="132"/>
    </row>
    <row r="654" spans="1:11" ht="13.2">
      <c r="A654" s="131"/>
      <c r="B654" s="131"/>
      <c r="C654" s="131"/>
      <c r="D654" s="131"/>
      <c r="E654" s="131"/>
      <c r="F654" s="131"/>
      <c r="G654" s="131"/>
      <c r="H654" s="131"/>
      <c r="I654" s="131"/>
      <c r="J654" s="131"/>
      <c r="K654" s="132"/>
    </row>
    <row r="655" spans="1:11" ht="13.2">
      <c r="A655" s="131"/>
      <c r="B655" s="131"/>
      <c r="C655" s="131"/>
      <c r="D655" s="131"/>
      <c r="E655" s="131"/>
      <c r="F655" s="131"/>
      <c r="G655" s="131"/>
      <c r="H655" s="131"/>
      <c r="I655" s="131"/>
      <c r="J655" s="131"/>
      <c r="K655" s="132"/>
    </row>
    <row r="656" spans="1:11" ht="13.2">
      <c r="A656" s="131"/>
      <c r="B656" s="131"/>
      <c r="C656" s="131"/>
      <c r="D656" s="131"/>
      <c r="E656" s="131"/>
      <c r="F656" s="131"/>
      <c r="G656" s="131"/>
      <c r="H656" s="131"/>
      <c r="I656" s="131"/>
      <c r="J656" s="131"/>
      <c r="K656" s="132"/>
    </row>
    <row r="657" spans="1:11" ht="13.2">
      <c r="A657" s="131"/>
      <c r="B657" s="131"/>
      <c r="C657" s="131"/>
      <c r="D657" s="131"/>
      <c r="E657" s="131"/>
      <c r="F657" s="131"/>
      <c r="G657" s="131"/>
      <c r="H657" s="131"/>
      <c r="I657" s="131"/>
      <c r="J657" s="131"/>
      <c r="K657" s="132"/>
    </row>
    <row r="658" spans="1:11" ht="13.2">
      <c r="A658" s="131"/>
      <c r="B658" s="131"/>
      <c r="C658" s="131"/>
      <c r="D658" s="131"/>
      <c r="E658" s="131"/>
      <c r="F658" s="131"/>
      <c r="G658" s="131"/>
      <c r="H658" s="131"/>
      <c r="I658" s="131"/>
      <c r="J658" s="131"/>
      <c r="K658" s="132"/>
    </row>
    <row r="659" spans="1:11" ht="13.2">
      <c r="A659" s="131"/>
      <c r="B659" s="131"/>
      <c r="C659" s="131"/>
      <c r="D659" s="131"/>
      <c r="E659" s="131"/>
      <c r="F659" s="131"/>
      <c r="G659" s="131"/>
      <c r="H659" s="131"/>
      <c r="I659" s="131"/>
      <c r="J659" s="131"/>
      <c r="K659" s="132"/>
    </row>
    <row r="660" spans="1:11" ht="13.2">
      <c r="A660" s="131"/>
      <c r="B660" s="131"/>
      <c r="C660" s="131"/>
      <c r="D660" s="131"/>
      <c r="E660" s="131"/>
      <c r="F660" s="131"/>
      <c r="G660" s="131"/>
      <c r="H660" s="131"/>
      <c r="I660" s="131"/>
      <c r="J660" s="131"/>
      <c r="K660" s="132"/>
    </row>
    <row r="661" spans="1:11" ht="13.2">
      <c r="A661" s="131"/>
      <c r="B661" s="131"/>
      <c r="C661" s="131"/>
      <c r="D661" s="131"/>
      <c r="E661" s="131"/>
      <c r="F661" s="131"/>
      <c r="G661" s="131"/>
      <c r="H661" s="131"/>
      <c r="I661" s="131"/>
      <c r="J661" s="131"/>
      <c r="K661" s="132"/>
    </row>
    <row r="662" spans="1:11" ht="13.2">
      <c r="A662" s="131"/>
      <c r="B662" s="131"/>
      <c r="C662" s="131"/>
      <c r="D662" s="131"/>
      <c r="E662" s="131"/>
      <c r="F662" s="131"/>
      <c r="G662" s="131"/>
      <c r="H662" s="131"/>
      <c r="I662" s="131"/>
      <c r="J662" s="131"/>
      <c r="K662" s="132"/>
    </row>
    <row r="663" spans="1:11" ht="13.2">
      <c r="A663" s="131"/>
      <c r="B663" s="131"/>
      <c r="C663" s="131"/>
      <c r="D663" s="131"/>
      <c r="E663" s="131"/>
      <c r="F663" s="131"/>
      <c r="G663" s="131"/>
      <c r="H663" s="131"/>
      <c r="I663" s="131"/>
      <c r="J663" s="131"/>
      <c r="K663" s="132"/>
    </row>
    <row r="664" spans="1:11" ht="13.2">
      <c r="A664" s="131"/>
      <c r="B664" s="131"/>
      <c r="C664" s="131"/>
      <c r="D664" s="131"/>
      <c r="E664" s="131"/>
      <c r="F664" s="131"/>
      <c r="G664" s="131"/>
      <c r="H664" s="131"/>
      <c r="I664" s="131"/>
      <c r="J664" s="131"/>
      <c r="K664" s="132"/>
    </row>
    <row r="665" spans="1:11" ht="13.2">
      <c r="A665" s="131"/>
      <c r="B665" s="131"/>
      <c r="C665" s="131"/>
      <c r="D665" s="131"/>
      <c r="E665" s="131"/>
      <c r="F665" s="131"/>
      <c r="G665" s="131"/>
      <c r="H665" s="131"/>
      <c r="I665" s="131"/>
      <c r="J665" s="131"/>
      <c r="K665" s="132"/>
    </row>
    <row r="666" spans="1:11" ht="13.2">
      <c r="A666" s="131"/>
      <c r="B666" s="131"/>
      <c r="C666" s="131"/>
      <c r="D666" s="131"/>
      <c r="E666" s="131"/>
      <c r="F666" s="131"/>
      <c r="G666" s="131"/>
      <c r="H666" s="131"/>
      <c r="I666" s="131"/>
      <c r="J666" s="131"/>
      <c r="K666" s="132"/>
    </row>
    <row r="667" spans="1:11" ht="13.2">
      <c r="A667" s="131"/>
      <c r="B667" s="131"/>
      <c r="C667" s="131"/>
      <c r="D667" s="131"/>
      <c r="E667" s="131"/>
      <c r="F667" s="131"/>
      <c r="G667" s="131"/>
      <c r="H667" s="131"/>
      <c r="I667" s="131"/>
      <c r="J667" s="131"/>
      <c r="K667" s="132"/>
    </row>
    <row r="668" spans="1:11" ht="13.2">
      <c r="A668" s="131"/>
      <c r="B668" s="131"/>
      <c r="C668" s="131"/>
      <c r="D668" s="131"/>
      <c r="E668" s="131"/>
      <c r="F668" s="131"/>
      <c r="G668" s="131"/>
      <c r="H668" s="131"/>
      <c r="I668" s="131"/>
      <c r="J668" s="131"/>
      <c r="K668" s="132"/>
    </row>
    <row r="669" spans="1:11" ht="13.2">
      <c r="A669" s="131"/>
      <c r="B669" s="131"/>
      <c r="C669" s="131"/>
      <c r="D669" s="131"/>
      <c r="E669" s="131"/>
      <c r="F669" s="131"/>
      <c r="G669" s="131"/>
      <c r="H669" s="131"/>
      <c r="I669" s="131"/>
      <c r="J669" s="131"/>
      <c r="K669" s="132"/>
    </row>
    <row r="670" spans="1:11" ht="13.2">
      <c r="A670" s="131"/>
      <c r="B670" s="131"/>
      <c r="C670" s="131"/>
      <c r="D670" s="131"/>
      <c r="E670" s="131"/>
      <c r="F670" s="131"/>
      <c r="G670" s="131"/>
      <c r="H670" s="131"/>
      <c r="I670" s="131"/>
      <c r="J670" s="131"/>
      <c r="K670" s="132"/>
    </row>
    <row r="671" spans="1:11" ht="13.2">
      <c r="A671" s="131"/>
      <c r="B671" s="131"/>
      <c r="C671" s="131"/>
      <c r="D671" s="131"/>
      <c r="E671" s="131"/>
      <c r="F671" s="131"/>
      <c r="G671" s="131"/>
      <c r="H671" s="131"/>
      <c r="I671" s="131"/>
      <c r="J671" s="131"/>
      <c r="K671" s="132"/>
    </row>
    <row r="672" spans="1:11" ht="13.2">
      <c r="A672" s="131"/>
      <c r="B672" s="131"/>
      <c r="C672" s="131"/>
      <c r="D672" s="131"/>
      <c r="E672" s="131"/>
      <c r="F672" s="131"/>
      <c r="G672" s="131"/>
      <c r="H672" s="131"/>
      <c r="I672" s="131"/>
      <c r="J672" s="131"/>
      <c r="K672" s="132"/>
    </row>
    <row r="673" spans="1:11" ht="13.2">
      <c r="A673" s="131"/>
      <c r="B673" s="131"/>
      <c r="C673" s="131"/>
      <c r="D673" s="131"/>
      <c r="E673" s="131"/>
      <c r="F673" s="131"/>
      <c r="G673" s="131"/>
      <c r="H673" s="131"/>
      <c r="I673" s="131"/>
      <c r="J673" s="131"/>
      <c r="K673" s="132"/>
    </row>
    <row r="674" spans="1:11" ht="13.2">
      <c r="A674" s="131"/>
      <c r="B674" s="131"/>
      <c r="C674" s="131"/>
      <c r="D674" s="131"/>
      <c r="E674" s="131"/>
      <c r="F674" s="131"/>
      <c r="G674" s="131"/>
      <c r="H674" s="131"/>
      <c r="I674" s="131"/>
      <c r="J674" s="131"/>
      <c r="K674" s="132"/>
    </row>
    <row r="675" spans="1:11" ht="13.2">
      <c r="A675" s="131"/>
      <c r="B675" s="131"/>
      <c r="C675" s="131"/>
      <c r="D675" s="131"/>
      <c r="E675" s="131"/>
      <c r="F675" s="131"/>
      <c r="G675" s="131"/>
      <c r="H675" s="131"/>
      <c r="I675" s="131"/>
      <c r="J675" s="131"/>
      <c r="K675" s="132"/>
    </row>
    <row r="676" spans="1:11" ht="13.2">
      <c r="A676" s="131"/>
      <c r="B676" s="131"/>
      <c r="C676" s="131"/>
      <c r="D676" s="131"/>
      <c r="E676" s="131"/>
      <c r="F676" s="131"/>
      <c r="G676" s="131"/>
      <c r="H676" s="131"/>
      <c r="I676" s="131"/>
      <c r="J676" s="131"/>
      <c r="K676" s="132"/>
    </row>
    <row r="677" spans="1:11" ht="13.2">
      <c r="A677" s="131"/>
      <c r="B677" s="131"/>
      <c r="C677" s="131"/>
      <c r="D677" s="131"/>
      <c r="E677" s="131"/>
      <c r="F677" s="131"/>
      <c r="G677" s="131"/>
      <c r="H677" s="131"/>
      <c r="I677" s="131"/>
      <c r="J677" s="131"/>
      <c r="K677" s="132"/>
    </row>
    <row r="678" spans="1:11" ht="13.2">
      <c r="A678" s="131"/>
      <c r="B678" s="131"/>
      <c r="C678" s="131"/>
      <c r="D678" s="131"/>
      <c r="E678" s="131"/>
      <c r="F678" s="131"/>
      <c r="G678" s="131"/>
      <c r="H678" s="131"/>
      <c r="I678" s="131"/>
      <c r="J678" s="131"/>
      <c r="K678" s="132"/>
    </row>
    <row r="679" spans="1:11" ht="13.2">
      <c r="A679" s="131"/>
      <c r="B679" s="131"/>
      <c r="C679" s="131"/>
      <c r="D679" s="131"/>
      <c r="E679" s="131"/>
      <c r="F679" s="131"/>
      <c r="G679" s="131"/>
      <c r="H679" s="131"/>
      <c r="I679" s="131"/>
      <c r="J679" s="131"/>
      <c r="K679" s="132"/>
    </row>
    <row r="680" spans="1:11" ht="13.2">
      <c r="A680" s="131"/>
      <c r="B680" s="131"/>
      <c r="C680" s="131"/>
      <c r="D680" s="131"/>
      <c r="E680" s="131"/>
      <c r="F680" s="131"/>
      <c r="G680" s="131"/>
      <c r="H680" s="131"/>
      <c r="I680" s="131"/>
      <c r="J680" s="131"/>
      <c r="K680" s="132"/>
    </row>
    <row r="681" spans="1:11" ht="13.2">
      <c r="A681" s="131"/>
      <c r="B681" s="131"/>
      <c r="C681" s="131"/>
      <c r="D681" s="131"/>
      <c r="E681" s="131"/>
      <c r="F681" s="131"/>
      <c r="G681" s="131"/>
      <c r="H681" s="131"/>
      <c r="I681" s="131"/>
      <c r="J681" s="131"/>
      <c r="K681" s="132"/>
    </row>
    <row r="682" spans="1:11" ht="13.2">
      <c r="A682" s="131"/>
      <c r="B682" s="131"/>
      <c r="C682" s="131"/>
      <c r="D682" s="131"/>
      <c r="E682" s="131"/>
      <c r="F682" s="131"/>
      <c r="G682" s="131"/>
      <c r="H682" s="131"/>
      <c r="I682" s="131"/>
      <c r="J682" s="131"/>
      <c r="K682" s="132"/>
    </row>
    <row r="683" spans="1:11" ht="13.2">
      <c r="A683" s="131"/>
      <c r="B683" s="131"/>
      <c r="C683" s="131"/>
      <c r="D683" s="131"/>
      <c r="E683" s="131"/>
      <c r="F683" s="131"/>
      <c r="G683" s="131"/>
      <c r="H683" s="131"/>
      <c r="I683" s="131"/>
      <c r="J683" s="131"/>
      <c r="K683" s="132"/>
    </row>
    <row r="684" spans="1:11" ht="13.2">
      <c r="A684" s="131"/>
      <c r="B684" s="131"/>
      <c r="C684" s="131"/>
      <c r="D684" s="131"/>
      <c r="E684" s="131"/>
      <c r="F684" s="131"/>
      <c r="G684" s="131"/>
      <c r="H684" s="131"/>
      <c r="I684" s="131"/>
      <c r="J684" s="131"/>
      <c r="K684" s="132"/>
    </row>
    <row r="685" spans="1:11" ht="13.2">
      <c r="A685" s="131"/>
      <c r="B685" s="131"/>
      <c r="C685" s="131"/>
      <c r="D685" s="131"/>
      <c r="E685" s="131"/>
      <c r="F685" s="131"/>
      <c r="G685" s="131"/>
      <c r="H685" s="131"/>
      <c r="I685" s="131"/>
      <c r="J685" s="131"/>
      <c r="K685" s="132"/>
    </row>
    <row r="686" spans="1:11" ht="13.2">
      <c r="A686" s="131"/>
      <c r="B686" s="131"/>
      <c r="C686" s="131"/>
      <c r="D686" s="131"/>
      <c r="E686" s="131"/>
      <c r="F686" s="131"/>
      <c r="G686" s="131"/>
      <c r="H686" s="131"/>
      <c r="I686" s="131"/>
      <c r="J686" s="131"/>
      <c r="K686" s="132"/>
    </row>
    <row r="687" spans="1:11" ht="13.2">
      <c r="A687" s="131"/>
      <c r="B687" s="131"/>
      <c r="C687" s="131"/>
      <c r="D687" s="131"/>
      <c r="E687" s="131"/>
      <c r="F687" s="131"/>
      <c r="G687" s="131"/>
      <c r="H687" s="131"/>
      <c r="I687" s="131"/>
      <c r="J687" s="131"/>
      <c r="K687" s="132"/>
    </row>
    <row r="688" spans="1:11" ht="13.2">
      <c r="A688" s="131"/>
      <c r="B688" s="131"/>
      <c r="C688" s="131"/>
      <c r="D688" s="131"/>
      <c r="E688" s="131"/>
      <c r="F688" s="131"/>
      <c r="G688" s="131"/>
      <c r="H688" s="131"/>
      <c r="I688" s="131"/>
      <c r="J688" s="131"/>
      <c r="K688" s="132"/>
    </row>
    <row r="689" spans="1:11" ht="13.2">
      <c r="A689" s="131"/>
      <c r="B689" s="131"/>
      <c r="C689" s="131"/>
      <c r="D689" s="131"/>
      <c r="E689" s="131"/>
      <c r="F689" s="131"/>
      <c r="G689" s="131"/>
      <c r="H689" s="131"/>
      <c r="I689" s="131"/>
      <c r="J689" s="131"/>
      <c r="K689" s="132"/>
    </row>
    <row r="690" spans="1:11" ht="13.2">
      <c r="A690" s="131"/>
      <c r="B690" s="131"/>
      <c r="C690" s="131"/>
      <c r="D690" s="131"/>
      <c r="E690" s="131"/>
      <c r="F690" s="131"/>
      <c r="G690" s="131"/>
      <c r="H690" s="131"/>
      <c r="I690" s="131"/>
      <c r="J690" s="131"/>
      <c r="K690" s="132"/>
    </row>
    <row r="691" spans="1:11" ht="13.2">
      <c r="A691" s="131"/>
      <c r="B691" s="131"/>
      <c r="C691" s="131"/>
      <c r="D691" s="131"/>
      <c r="E691" s="131"/>
      <c r="F691" s="131"/>
      <c r="G691" s="131"/>
      <c r="H691" s="131"/>
      <c r="I691" s="131"/>
      <c r="J691" s="131"/>
      <c r="K691" s="132"/>
    </row>
    <row r="692" spans="1:11" ht="13.2">
      <c r="A692" s="131"/>
      <c r="B692" s="131"/>
      <c r="C692" s="131"/>
      <c r="D692" s="131"/>
      <c r="E692" s="131"/>
      <c r="F692" s="131"/>
      <c r="G692" s="131"/>
      <c r="H692" s="131"/>
      <c r="I692" s="131"/>
      <c r="J692" s="131"/>
      <c r="K692" s="132"/>
    </row>
    <row r="693" spans="1:11" ht="13.2">
      <c r="A693" s="131"/>
      <c r="B693" s="131"/>
      <c r="C693" s="131"/>
      <c r="D693" s="131"/>
      <c r="E693" s="131"/>
      <c r="F693" s="131"/>
      <c r="G693" s="131"/>
      <c r="H693" s="131"/>
      <c r="I693" s="131"/>
      <c r="J693" s="131"/>
      <c r="K693" s="132"/>
    </row>
    <row r="694" spans="1:11" ht="13.2">
      <c r="A694" s="131"/>
      <c r="B694" s="131"/>
      <c r="C694" s="131"/>
      <c r="D694" s="131"/>
      <c r="E694" s="131"/>
      <c r="F694" s="131"/>
      <c r="G694" s="131"/>
      <c r="H694" s="131"/>
      <c r="I694" s="131"/>
      <c r="J694" s="131"/>
      <c r="K694" s="132"/>
    </row>
    <row r="695" spans="1:11" ht="13.2">
      <c r="A695" s="131"/>
      <c r="B695" s="131"/>
      <c r="C695" s="131"/>
      <c r="D695" s="131"/>
      <c r="E695" s="131"/>
      <c r="F695" s="131"/>
      <c r="G695" s="131"/>
      <c r="H695" s="131"/>
      <c r="I695" s="131"/>
      <c r="J695" s="131"/>
      <c r="K695" s="132"/>
    </row>
    <row r="696" spans="1:11" ht="13.2">
      <c r="A696" s="131"/>
      <c r="B696" s="131"/>
      <c r="C696" s="131"/>
      <c r="D696" s="131"/>
      <c r="E696" s="131"/>
      <c r="F696" s="131"/>
      <c r="G696" s="131"/>
      <c r="H696" s="131"/>
      <c r="I696" s="131"/>
      <c r="J696" s="131"/>
      <c r="K696" s="132"/>
    </row>
    <row r="697" spans="1:11" ht="13.2">
      <c r="A697" s="131"/>
      <c r="B697" s="131"/>
      <c r="C697" s="131"/>
      <c r="D697" s="131"/>
      <c r="E697" s="131"/>
      <c r="F697" s="131"/>
      <c r="G697" s="131"/>
      <c r="H697" s="131"/>
      <c r="I697" s="131"/>
      <c r="J697" s="131"/>
      <c r="K697" s="132"/>
    </row>
    <row r="698" spans="1:11" ht="13.2">
      <c r="A698" s="131"/>
      <c r="B698" s="131"/>
      <c r="C698" s="131"/>
      <c r="D698" s="131"/>
      <c r="E698" s="131"/>
      <c r="F698" s="131"/>
      <c r="G698" s="131"/>
      <c r="H698" s="131"/>
      <c r="I698" s="131"/>
      <c r="J698" s="131"/>
      <c r="K698" s="132"/>
    </row>
    <row r="699" spans="1:11" ht="13.2">
      <c r="A699" s="131"/>
      <c r="B699" s="131"/>
      <c r="C699" s="131"/>
      <c r="D699" s="131"/>
      <c r="E699" s="131"/>
      <c r="F699" s="131"/>
      <c r="G699" s="131"/>
      <c r="H699" s="131"/>
      <c r="I699" s="131"/>
      <c r="J699" s="131"/>
      <c r="K699" s="132"/>
    </row>
    <row r="700" spans="1:11" ht="13.2">
      <c r="A700" s="131"/>
      <c r="B700" s="131"/>
      <c r="C700" s="131"/>
      <c r="D700" s="131"/>
      <c r="E700" s="131"/>
      <c r="F700" s="131"/>
      <c r="G700" s="131"/>
      <c r="H700" s="131"/>
      <c r="I700" s="131"/>
      <c r="J700" s="131"/>
      <c r="K700" s="132"/>
    </row>
    <row r="701" spans="1:11" ht="13.2">
      <c r="A701" s="131"/>
      <c r="B701" s="131"/>
      <c r="C701" s="131"/>
      <c r="D701" s="131"/>
      <c r="E701" s="131"/>
      <c r="F701" s="131"/>
      <c r="G701" s="131"/>
      <c r="H701" s="131"/>
      <c r="I701" s="131"/>
      <c r="J701" s="131"/>
      <c r="K701" s="132"/>
    </row>
    <row r="702" spans="1:11" ht="13.2">
      <c r="A702" s="131"/>
      <c r="B702" s="131"/>
      <c r="C702" s="131"/>
      <c r="D702" s="131"/>
      <c r="E702" s="131"/>
      <c r="F702" s="131"/>
      <c r="G702" s="131"/>
      <c r="H702" s="131"/>
      <c r="I702" s="131"/>
      <c r="J702" s="131"/>
      <c r="K702" s="132"/>
    </row>
    <row r="703" spans="1:11" ht="13.2">
      <c r="A703" s="131"/>
      <c r="B703" s="131"/>
      <c r="C703" s="131"/>
      <c r="D703" s="131"/>
      <c r="E703" s="131"/>
      <c r="F703" s="131"/>
      <c r="G703" s="131"/>
      <c r="H703" s="131"/>
      <c r="I703" s="131"/>
      <c r="J703" s="131"/>
      <c r="K703" s="132"/>
    </row>
    <row r="704" spans="1:11" ht="13.2">
      <c r="A704" s="131"/>
      <c r="B704" s="131"/>
      <c r="C704" s="131"/>
      <c r="D704" s="131"/>
      <c r="E704" s="131"/>
      <c r="F704" s="131"/>
      <c r="G704" s="131"/>
      <c r="H704" s="131"/>
      <c r="I704" s="131"/>
      <c r="J704" s="131"/>
      <c r="K704" s="132"/>
    </row>
    <row r="705" spans="1:11" ht="13.2">
      <c r="A705" s="131"/>
      <c r="B705" s="131"/>
      <c r="C705" s="131"/>
      <c r="D705" s="131"/>
      <c r="E705" s="131"/>
      <c r="F705" s="131"/>
      <c r="G705" s="131"/>
      <c r="H705" s="131"/>
      <c r="I705" s="131"/>
      <c r="J705" s="131"/>
      <c r="K705" s="132"/>
    </row>
    <row r="706" spans="1:11" ht="13.2">
      <c r="A706" s="131"/>
      <c r="B706" s="131"/>
      <c r="C706" s="131"/>
      <c r="D706" s="131"/>
      <c r="E706" s="131"/>
      <c r="F706" s="131"/>
      <c r="G706" s="131"/>
      <c r="H706" s="131"/>
      <c r="I706" s="131"/>
      <c r="J706" s="131"/>
      <c r="K706" s="132"/>
    </row>
    <row r="707" spans="1:11" ht="13.2">
      <c r="A707" s="131"/>
      <c r="B707" s="131"/>
      <c r="C707" s="131"/>
      <c r="D707" s="131"/>
      <c r="E707" s="131"/>
      <c r="F707" s="131"/>
      <c r="G707" s="131"/>
      <c r="H707" s="131"/>
      <c r="I707" s="131"/>
      <c r="J707" s="131"/>
      <c r="K707" s="132"/>
    </row>
    <row r="708" spans="1:11" ht="13.2">
      <c r="A708" s="131"/>
      <c r="B708" s="131"/>
      <c r="C708" s="131"/>
      <c r="D708" s="131"/>
      <c r="E708" s="131"/>
      <c r="F708" s="131"/>
      <c r="G708" s="131"/>
      <c r="H708" s="131"/>
      <c r="I708" s="131"/>
      <c r="J708" s="131"/>
      <c r="K708" s="132"/>
    </row>
    <row r="709" spans="1:11" ht="13.2">
      <c r="A709" s="131"/>
      <c r="B709" s="131"/>
      <c r="C709" s="131"/>
      <c r="D709" s="131"/>
      <c r="E709" s="131"/>
      <c r="F709" s="131"/>
      <c r="G709" s="131"/>
      <c r="H709" s="131"/>
      <c r="I709" s="131"/>
      <c r="J709" s="131"/>
      <c r="K709" s="132"/>
    </row>
    <row r="710" spans="1:11" ht="13.2">
      <c r="A710" s="131"/>
      <c r="B710" s="131"/>
      <c r="C710" s="131"/>
      <c r="D710" s="131"/>
      <c r="E710" s="131"/>
      <c r="F710" s="131"/>
      <c r="G710" s="131"/>
      <c r="H710" s="131"/>
      <c r="I710" s="131"/>
      <c r="J710" s="131"/>
      <c r="K710" s="132"/>
    </row>
    <row r="711" spans="1:11" ht="13.2">
      <c r="A711" s="131"/>
      <c r="B711" s="131"/>
      <c r="C711" s="131"/>
      <c r="D711" s="131"/>
      <c r="E711" s="131"/>
      <c r="F711" s="131"/>
      <c r="G711" s="131"/>
      <c r="H711" s="131"/>
      <c r="I711" s="131"/>
      <c r="J711" s="131"/>
      <c r="K711" s="132"/>
    </row>
    <row r="712" spans="1:11" ht="13.2">
      <c r="A712" s="131"/>
      <c r="B712" s="131"/>
      <c r="C712" s="131"/>
      <c r="D712" s="131"/>
      <c r="E712" s="131"/>
      <c r="F712" s="131"/>
      <c r="G712" s="131"/>
      <c r="H712" s="131"/>
      <c r="I712" s="131"/>
      <c r="J712" s="131"/>
      <c r="K712" s="132"/>
    </row>
    <row r="713" spans="1:11" ht="13.2">
      <c r="A713" s="131"/>
      <c r="B713" s="131"/>
      <c r="C713" s="131"/>
      <c r="D713" s="131"/>
      <c r="E713" s="131"/>
      <c r="F713" s="131"/>
      <c r="G713" s="131"/>
      <c r="H713" s="131"/>
      <c r="I713" s="131"/>
      <c r="J713" s="131"/>
      <c r="K713" s="132"/>
    </row>
    <row r="714" spans="1:11" ht="13.2">
      <c r="A714" s="131"/>
      <c r="B714" s="131"/>
      <c r="C714" s="131"/>
      <c r="D714" s="131"/>
      <c r="E714" s="131"/>
      <c r="F714" s="131"/>
      <c r="G714" s="131"/>
      <c r="H714" s="131"/>
      <c r="I714" s="131"/>
      <c r="J714" s="131"/>
      <c r="K714" s="132"/>
    </row>
    <row r="715" spans="1:11" ht="13.2">
      <c r="A715" s="131"/>
      <c r="B715" s="131"/>
      <c r="C715" s="131"/>
      <c r="D715" s="131"/>
      <c r="E715" s="131"/>
      <c r="F715" s="131"/>
      <c r="G715" s="131"/>
      <c r="H715" s="131"/>
      <c r="I715" s="131"/>
      <c r="J715" s="131"/>
      <c r="K715" s="132"/>
    </row>
    <row r="716" spans="1:11" ht="13.2">
      <c r="A716" s="131"/>
      <c r="B716" s="131"/>
      <c r="C716" s="131"/>
      <c r="D716" s="131"/>
      <c r="E716" s="131"/>
      <c r="F716" s="131"/>
      <c r="G716" s="131"/>
      <c r="H716" s="131"/>
      <c r="I716" s="131"/>
      <c r="J716" s="131"/>
      <c r="K716" s="132"/>
    </row>
    <row r="717" spans="1:11" ht="13.2">
      <c r="A717" s="131"/>
      <c r="B717" s="131"/>
      <c r="C717" s="131"/>
      <c r="D717" s="131"/>
      <c r="E717" s="131"/>
      <c r="F717" s="131"/>
      <c r="G717" s="131"/>
      <c r="H717" s="131"/>
      <c r="I717" s="131"/>
      <c r="J717" s="131"/>
      <c r="K717" s="132"/>
    </row>
    <row r="718" spans="1:11" ht="13.2">
      <c r="A718" s="131"/>
      <c r="B718" s="131"/>
      <c r="C718" s="131"/>
      <c r="D718" s="131"/>
      <c r="E718" s="131"/>
      <c r="F718" s="131"/>
      <c r="G718" s="131"/>
      <c r="H718" s="131"/>
      <c r="I718" s="131"/>
      <c r="J718" s="131"/>
      <c r="K718" s="132"/>
    </row>
    <row r="719" spans="1:11" ht="13.2">
      <c r="A719" s="131"/>
      <c r="B719" s="131"/>
      <c r="C719" s="131"/>
      <c r="D719" s="131"/>
      <c r="E719" s="131"/>
      <c r="F719" s="131"/>
      <c r="G719" s="131"/>
      <c r="H719" s="131"/>
      <c r="I719" s="131"/>
      <c r="J719" s="131"/>
      <c r="K719" s="132"/>
    </row>
    <row r="720" spans="1:11" ht="13.2">
      <c r="A720" s="131"/>
      <c r="B720" s="131"/>
      <c r="C720" s="131"/>
      <c r="D720" s="131"/>
      <c r="E720" s="131"/>
      <c r="F720" s="131"/>
      <c r="G720" s="131"/>
      <c r="H720" s="131"/>
      <c r="I720" s="131"/>
      <c r="J720" s="131"/>
      <c r="K720" s="132"/>
    </row>
    <row r="721" spans="1:11" ht="13.2">
      <c r="A721" s="131"/>
      <c r="B721" s="131"/>
      <c r="C721" s="131"/>
      <c r="D721" s="131"/>
      <c r="E721" s="131"/>
      <c r="F721" s="131"/>
      <c r="G721" s="131"/>
      <c r="H721" s="131"/>
      <c r="I721" s="131"/>
      <c r="J721" s="131"/>
      <c r="K721" s="132"/>
    </row>
    <row r="722" spans="1:11" ht="13.2">
      <c r="A722" s="131"/>
      <c r="B722" s="131"/>
      <c r="C722" s="131"/>
      <c r="D722" s="131"/>
      <c r="E722" s="131"/>
      <c r="F722" s="131"/>
      <c r="G722" s="131"/>
      <c r="H722" s="131"/>
      <c r="I722" s="131"/>
      <c r="J722" s="131"/>
      <c r="K722" s="132"/>
    </row>
    <row r="723" spans="1:11" ht="13.2">
      <c r="A723" s="131"/>
      <c r="B723" s="131"/>
      <c r="C723" s="131"/>
      <c r="D723" s="131"/>
      <c r="E723" s="131"/>
      <c r="F723" s="131"/>
      <c r="G723" s="131"/>
      <c r="H723" s="131"/>
      <c r="I723" s="131"/>
      <c r="J723" s="131"/>
      <c r="K723" s="132"/>
    </row>
    <row r="724" spans="1:11" ht="13.2">
      <c r="A724" s="131"/>
      <c r="B724" s="131"/>
      <c r="C724" s="131"/>
      <c r="D724" s="131"/>
      <c r="E724" s="131"/>
      <c r="F724" s="131"/>
      <c r="G724" s="131"/>
      <c r="H724" s="131"/>
      <c r="I724" s="131"/>
      <c r="J724" s="131"/>
      <c r="K724" s="132"/>
    </row>
    <row r="725" spans="1:11" ht="13.2">
      <c r="A725" s="131"/>
      <c r="B725" s="131"/>
      <c r="C725" s="131"/>
      <c r="D725" s="131"/>
      <c r="E725" s="131"/>
      <c r="F725" s="131"/>
      <c r="G725" s="131"/>
      <c r="H725" s="131"/>
      <c r="I725" s="131"/>
      <c r="J725" s="131"/>
      <c r="K725" s="132"/>
    </row>
    <row r="726" spans="1:11" ht="13.2">
      <c r="A726" s="131"/>
      <c r="B726" s="131"/>
      <c r="C726" s="131"/>
      <c r="D726" s="131"/>
      <c r="E726" s="131"/>
      <c r="F726" s="131"/>
      <c r="G726" s="131"/>
      <c r="H726" s="131"/>
      <c r="I726" s="131"/>
      <c r="J726" s="131"/>
      <c r="K726" s="132"/>
    </row>
    <row r="727" spans="1:11" ht="13.2">
      <c r="A727" s="131"/>
      <c r="B727" s="131"/>
      <c r="C727" s="131"/>
      <c r="D727" s="131"/>
      <c r="E727" s="131"/>
      <c r="F727" s="131"/>
      <c r="G727" s="131"/>
      <c r="H727" s="131"/>
      <c r="I727" s="131"/>
      <c r="J727" s="131"/>
      <c r="K727" s="132"/>
    </row>
    <row r="728" spans="1:11" ht="13.2">
      <c r="A728" s="131"/>
      <c r="B728" s="131"/>
      <c r="C728" s="131"/>
      <c r="D728" s="131"/>
      <c r="E728" s="131"/>
      <c r="F728" s="131"/>
      <c r="G728" s="131"/>
      <c r="H728" s="131"/>
      <c r="I728" s="131"/>
      <c r="J728" s="131"/>
      <c r="K728" s="132"/>
    </row>
    <row r="729" spans="1:11" ht="13.2">
      <c r="A729" s="131"/>
      <c r="B729" s="131"/>
      <c r="C729" s="131"/>
      <c r="D729" s="131"/>
      <c r="E729" s="131"/>
      <c r="F729" s="131"/>
      <c r="G729" s="131"/>
      <c r="H729" s="131"/>
      <c r="I729" s="131"/>
      <c r="J729" s="131"/>
      <c r="K729" s="132"/>
    </row>
    <row r="730" spans="1:11" ht="13.2">
      <c r="A730" s="131"/>
      <c r="B730" s="131"/>
      <c r="C730" s="131"/>
      <c r="D730" s="131"/>
      <c r="E730" s="131"/>
      <c r="F730" s="131"/>
      <c r="G730" s="131"/>
      <c r="H730" s="131"/>
      <c r="I730" s="131"/>
      <c r="J730" s="131"/>
      <c r="K730" s="132"/>
    </row>
    <row r="731" spans="1:11" ht="13.2">
      <c r="A731" s="131"/>
      <c r="B731" s="131"/>
      <c r="C731" s="131"/>
      <c r="D731" s="131"/>
      <c r="E731" s="131"/>
      <c r="F731" s="131"/>
      <c r="G731" s="131"/>
      <c r="H731" s="131"/>
      <c r="I731" s="131"/>
      <c r="J731" s="131"/>
      <c r="K731" s="132"/>
    </row>
    <row r="732" spans="1:11" ht="13.2">
      <c r="A732" s="131"/>
      <c r="B732" s="131"/>
      <c r="C732" s="131"/>
      <c r="D732" s="131"/>
      <c r="E732" s="131"/>
      <c r="F732" s="131"/>
      <c r="G732" s="131"/>
      <c r="H732" s="131"/>
      <c r="I732" s="131"/>
      <c r="J732" s="131"/>
      <c r="K732" s="132"/>
    </row>
    <row r="733" spans="1:11" ht="13.2">
      <c r="A733" s="131"/>
      <c r="B733" s="131"/>
      <c r="C733" s="131"/>
      <c r="D733" s="131"/>
      <c r="E733" s="131"/>
      <c r="F733" s="131"/>
      <c r="G733" s="131"/>
      <c r="H733" s="131"/>
      <c r="I733" s="131"/>
      <c r="J733" s="131"/>
      <c r="K733" s="132"/>
    </row>
    <row r="734" spans="1:11" ht="13.2">
      <c r="A734" s="131"/>
      <c r="B734" s="131"/>
      <c r="C734" s="131"/>
      <c r="D734" s="131"/>
      <c r="E734" s="131"/>
      <c r="F734" s="131"/>
      <c r="G734" s="131"/>
      <c r="H734" s="131"/>
      <c r="I734" s="131"/>
      <c r="J734" s="131"/>
      <c r="K734" s="132"/>
    </row>
    <row r="735" spans="1:11" ht="13.2">
      <c r="A735" s="131"/>
      <c r="B735" s="131"/>
      <c r="C735" s="131"/>
      <c r="D735" s="131"/>
      <c r="E735" s="131"/>
      <c r="F735" s="131"/>
      <c r="G735" s="131"/>
      <c r="H735" s="131"/>
      <c r="I735" s="131"/>
      <c r="J735" s="131"/>
      <c r="K735" s="132"/>
    </row>
    <row r="736" spans="1:11" ht="13.2">
      <c r="A736" s="131"/>
      <c r="B736" s="131"/>
      <c r="C736" s="131"/>
      <c r="D736" s="131"/>
      <c r="E736" s="131"/>
      <c r="F736" s="131"/>
      <c r="G736" s="131"/>
      <c r="H736" s="131"/>
      <c r="I736" s="131"/>
      <c r="J736" s="131"/>
      <c r="K736" s="132"/>
    </row>
    <row r="737" spans="1:11" ht="13.2">
      <c r="A737" s="131"/>
      <c r="B737" s="131"/>
      <c r="C737" s="131"/>
      <c r="D737" s="131"/>
      <c r="E737" s="131"/>
      <c r="F737" s="131"/>
      <c r="G737" s="131"/>
      <c r="H737" s="131"/>
      <c r="I737" s="131"/>
      <c r="J737" s="131"/>
      <c r="K737" s="132"/>
    </row>
    <row r="738" spans="1:11" ht="13.2">
      <c r="A738" s="131"/>
      <c r="B738" s="131"/>
      <c r="C738" s="131"/>
      <c r="D738" s="131"/>
      <c r="E738" s="131"/>
      <c r="F738" s="131"/>
      <c r="G738" s="131"/>
      <c r="H738" s="131"/>
      <c r="I738" s="131"/>
      <c r="J738" s="131"/>
      <c r="K738" s="132"/>
    </row>
    <row r="739" spans="1:11" ht="13.2">
      <c r="A739" s="131"/>
      <c r="B739" s="131"/>
      <c r="C739" s="131"/>
      <c r="D739" s="131"/>
      <c r="E739" s="131"/>
      <c r="F739" s="131"/>
      <c r="G739" s="131"/>
      <c r="H739" s="131"/>
      <c r="I739" s="131"/>
      <c r="J739" s="131"/>
      <c r="K739" s="132"/>
    </row>
    <row r="740" spans="1:11" ht="13.2">
      <c r="A740" s="131"/>
      <c r="B740" s="131"/>
      <c r="C740" s="131"/>
      <c r="D740" s="131"/>
      <c r="E740" s="131"/>
      <c r="F740" s="131"/>
      <c r="G740" s="131"/>
      <c r="H740" s="131"/>
      <c r="I740" s="131"/>
      <c r="J740" s="131"/>
      <c r="K740" s="132"/>
    </row>
    <row r="741" spans="1:11" ht="13.2">
      <c r="A741" s="131"/>
      <c r="B741" s="131"/>
      <c r="C741" s="131"/>
      <c r="D741" s="131"/>
      <c r="E741" s="131"/>
      <c r="F741" s="131"/>
      <c r="G741" s="131"/>
      <c r="H741" s="131"/>
      <c r="I741" s="131"/>
      <c r="J741" s="131"/>
      <c r="K741" s="132"/>
    </row>
    <row r="742" spans="1:11" ht="13.2">
      <c r="A742" s="131"/>
      <c r="B742" s="131"/>
      <c r="C742" s="131"/>
      <c r="D742" s="131"/>
      <c r="E742" s="131"/>
      <c r="F742" s="131"/>
      <c r="G742" s="131"/>
      <c r="H742" s="131"/>
      <c r="I742" s="131"/>
      <c r="J742" s="131"/>
      <c r="K742" s="132"/>
    </row>
    <row r="743" spans="1:11" ht="13.2">
      <c r="A743" s="131"/>
      <c r="B743" s="131"/>
      <c r="C743" s="131"/>
      <c r="D743" s="131"/>
      <c r="E743" s="131"/>
      <c r="F743" s="131"/>
      <c r="G743" s="131"/>
      <c r="H743" s="131"/>
      <c r="I743" s="131"/>
      <c r="J743" s="131"/>
      <c r="K743" s="132"/>
    </row>
    <row r="744" spans="1:11" ht="13.2">
      <c r="A744" s="131"/>
      <c r="B744" s="131"/>
      <c r="C744" s="131"/>
      <c r="D744" s="131"/>
      <c r="E744" s="131"/>
      <c r="F744" s="131"/>
      <c r="G744" s="131"/>
      <c r="H744" s="131"/>
      <c r="I744" s="131"/>
      <c r="J744" s="131"/>
      <c r="K744" s="132"/>
    </row>
    <row r="745" spans="1:11" ht="13.2">
      <c r="A745" s="131"/>
      <c r="B745" s="131"/>
      <c r="C745" s="131"/>
      <c r="D745" s="131"/>
      <c r="E745" s="131"/>
      <c r="F745" s="131"/>
      <c r="G745" s="131"/>
      <c r="H745" s="131"/>
      <c r="I745" s="131"/>
      <c r="J745" s="131"/>
      <c r="K745" s="132"/>
    </row>
    <row r="746" spans="1:11" ht="13.2">
      <c r="A746" s="131"/>
      <c r="B746" s="131"/>
      <c r="C746" s="131"/>
      <c r="D746" s="131"/>
      <c r="E746" s="131"/>
      <c r="F746" s="131"/>
      <c r="G746" s="131"/>
      <c r="H746" s="131"/>
      <c r="I746" s="131"/>
      <c r="J746" s="131"/>
      <c r="K746" s="132"/>
    </row>
    <row r="747" spans="1:11" ht="13.2">
      <c r="A747" s="131"/>
      <c r="B747" s="131"/>
      <c r="C747" s="131"/>
      <c r="D747" s="131"/>
      <c r="E747" s="131"/>
      <c r="F747" s="131"/>
      <c r="G747" s="131"/>
      <c r="H747" s="131"/>
      <c r="I747" s="131"/>
      <c r="J747" s="131"/>
      <c r="K747" s="132"/>
    </row>
    <row r="748" spans="1:11" ht="13.2">
      <c r="A748" s="131"/>
      <c r="B748" s="131"/>
      <c r="C748" s="131"/>
      <c r="D748" s="131"/>
      <c r="E748" s="131"/>
      <c r="F748" s="131"/>
      <c r="G748" s="131"/>
      <c r="H748" s="131"/>
      <c r="I748" s="131"/>
      <c r="J748" s="131"/>
      <c r="K748" s="132"/>
    </row>
    <row r="749" spans="1:11" ht="13.2">
      <c r="A749" s="131"/>
      <c r="B749" s="131"/>
      <c r="C749" s="131"/>
      <c r="D749" s="131"/>
      <c r="E749" s="131"/>
      <c r="F749" s="131"/>
      <c r="G749" s="131"/>
      <c r="H749" s="131"/>
      <c r="I749" s="131"/>
      <c r="J749" s="131"/>
      <c r="K749" s="132"/>
    </row>
    <row r="750" spans="1:11" ht="13.2">
      <c r="A750" s="131"/>
      <c r="B750" s="131"/>
      <c r="C750" s="131"/>
      <c r="D750" s="131"/>
      <c r="E750" s="131"/>
      <c r="F750" s="131"/>
      <c r="G750" s="131"/>
      <c r="H750" s="131"/>
      <c r="I750" s="131"/>
      <c r="J750" s="131"/>
      <c r="K750" s="132"/>
    </row>
    <row r="751" spans="1:11" ht="13.2">
      <c r="A751" s="131"/>
      <c r="B751" s="131"/>
      <c r="C751" s="131"/>
      <c r="D751" s="131"/>
      <c r="E751" s="131"/>
      <c r="F751" s="131"/>
      <c r="G751" s="131"/>
      <c r="H751" s="131"/>
      <c r="I751" s="131"/>
      <c r="J751" s="131"/>
      <c r="K751" s="132"/>
    </row>
    <row r="752" spans="1:11" ht="13.2">
      <c r="A752" s="131"/>
      <c r="B752" s="131"/>
      <c r="C752" s="131"/>
      <c r="D752" s="131"/>
      <c r="E752" s="131"/>
      <c r="F752" s="131"/>
      <c r="G752" s="131"/>
      <c r="H752" s="131"/>
      <c r="I752" s="131"/>
      <c r="J752" s="131"/>
      <c r="K752" s="132"/>
    </row>
    <row r="753" spans="1:11" ht="13.2">
      <c r="A753" s="131"/>
      <c r="B753" s="131"/>
      <c r="C753" s="131"/>
      <c r="D753" s="131"/>
      <c r="E753" s="131"/>
      <c r="F753" s="131"/>
      <c r="G753" s="131"/>
      <c r="H753" s="131"/>
      <c r="I753" s="131"/>
      <c r="J753" s="131"/>
      <c r="K753" s="132"/>
    </row>
    <row r="754" spans="1:11" ht="13.2">
      <c r="A754" s="131"/>
      <c r="B754" s="131"/>
      <c r="C754" s="131"/>
      <c r="D754" s="131"/>
      <c r="E754" s="131"/>
      <c r="F754" s="131"/>
      <c r="G754" s="131"/>
      <c r="H754" s="131"/>
      <c r="I754" s="131"/>
      <c r="J754" s="131"/>
      <c r="K754" s="132"/>
    </row>
    <row r="755" spans="1:11" ht="13.2">
      <c r="A755" s="131"/>
      <c r="B755" s="131"/>
      <c r="C755" s="131"/>
      <c r="D755" s="131"/>
      <c r="E755" s="131"/>
      <c r="F755" s="131"/>
      <c r="G755" s="131"/>
      <c r="H755" s="131"/>
      <c r="I755" s="131"/>
      <c r="J755" s="131"/>
      <c r="K755" s="132"/>
    </row>
    <row r="756" spans="1:11" ht="13.2">
      <c r="A756" s="131"/>
      <c r="B756" s="131"/>
      <c r="C756" s="131"/>
      <c r="D756" s="131"/>
      <c r="E756" s="131"/>
      <c r="F756" s="131"/>
      <c r="G756" s="131"/>
      <c r="H756" s="131"/>
      <c r="I756" s="131"/>
      <c r="J756" s="131"/>
      <c r="K756" s="132"/>
    </row>
    <row r="757" spans="1:11" ht="13.2">
      <c r="A757" s="131"/>
      <c r="B757" s="131"/>
      <c r="C757" s="131"/>
      <c r="D757" s="131"/>
      <c r="E757" s="131"/>
      <c r="F757" s="131"/>
      <c r="G757" s="131"/>
      <c r="H757" s="131"/>
      <c r="I757" s="131"/>
      <c r="J757" s="131"/>
      <c r="K757" s="132"/>
    </row>
    <row r="758" spans="1:11" ht="13.2">
      <c r="A758" s="131"/>
      <c r="B758" s="131"/>
      <c r="C758" s="131"/>
      <c r="D758" s="131"/>
      <c r="E758" s="131"/>
      <c r="F758" s="131"/>
      <c r="G758" s="131"/>
      <c r="H758" s="131"/>
      <c r="I758" s="131"/>
      <c r="J758" s="131"/>
      <c r="K758" s="132"/>
    </row>
    <row r="759" spans="1:11" ht="13.2">
      <c r="A759" s="131"/>
      <c r="B759" s="131"/>
      <c r="C759" s="131"/>
      <c r="D759" s="131"/>
      <c r="E759" s="131"/>
      <c r="F759" s="131"/>
      <c r="G759" s="131"/>
      <c r="H759" s="131"/>
      <c r="I759" s="131"/>
      <c r="J759" s="131"/>
      <c r="K759" s="132"/>
    </row>
    <row r="760" spans="1:11" ht="13.2">
      <c r="A760" s="131"/>
      <c r="B760" s="131"/>
      <c r="C760" s="131"/>
      <c r="D760" s="131"/>
      <c r="E760" s="131"/>
      <c r="F760" s="131"/>
      <c r="G760" s="131"/>
      <c r="H760" s="131"/>
      <c r="I760" s="131"/>
      <c r="J760" s="131"/>
      <c r="K760" s="132"/>
    </row>
    <row r="761" spans="1:11" ht="13.2">
      <c r="A761" s="131"/>
      <c r="B761" s="131"/>
      <c r="C761" s="131"/>
      <c r="D761" s="131"/>
      <c r="E761" s="131"/>
      <c r="F761" s="131"/>
      <c r="G761" s="131"/>
      <c r="H761" s="131"/>
      <c r="I761" s="131"/>
      <c r="J761" s="131"/>
      <c r="K761" s="132"/>
    </row>
    <row r="762" spans="1:11" ht="13.2">
      <c r="A762" s="131"/>
      <c r="B762" s="131"/>
      <c r="C762" s="131"/>
      <c r="D762" s="131"/>
      <c r="E762" s="131"/>
      <c r="F762" s="131"/>
      <c r="G762" s="131"/>
      <c r="H762" s="131"/>
      <c r="I762" s="131"/>
      <c r="J762" s="131"/>
      <c r="K762" s="132"/>
    </row>
    <row r="763" spans="1:11" ht="13.2">
      <c r="A763" s="131"/>
      <c r="B763" s="131"/>
      <c r="C763" s="131"/>
      <c r="D763" s="131"/>
      <c r="E763" s="131"/>
      <c r="F763" s="131"/>
      <c r="G763" s="131"/>
      <c r="H763" s="131"/>
      <c r="I763" s="131"/>
      <c r="J763" s="131"/>
      <c r="K763" s="132"/>
    </row>
    <row r="764" spans="1:11" ht="13.2">
      <c r="A764" s="131"/>
      <c r="B764" s="131"/>
      <c r="C764" s="131"/>
      <c r="D764" s="131"/>
      <c r="E764" s="131"/>
      <c r="F764" s="131"/>
      <c r="G764" s="131"/>
      <c r="H764" s="131"/>
      <c r="I764" s="131"/>
      <c r="J764" s="131"/>
      <c r="K764" s="132"/>
    </row>
    <row r="765" spans="1:11" ht="13.2">
      <c r="A765" s="131"/>
      <c r="B765" s="131"/>
      <c r="C765" s="131"/>
      <c r="D765" s="131"/>
      <c r="E765" s="131"/>
      <c r="F765" s="131"/>
      <c r="G765" s="131"/>
      <c r="H765" s="131"/>
      <c r="I765" s="131"/>
      <c r="J765" s="131"/>
      <c r="K765" s="132"/>
    </row>
    <row r="766" spans="1:11" ht="13.2">
      <c r="A766" s="131"/>
      <c r="B766" s="131"/>
      <c r="C766" s="131"/>
      <c r="D766" s="131"/>
      <c r="E766" s="131"/>
      <c r="F766" s="131"/>
      <c r="G766" s="131"/>
      <c r="H766" s="131"/>
      <c r="I766" s="131"/>
      <c r="J766" s="131"/>
      <c r="K766" s="132"/>
    </row>
    <row r="767" spans="1:11" ht="13.2">
      <c r="A767" s="131"/>
      <c r="B767" s="131"/>
      <c r="C767" s="131"/>
      <c r="D767" s="131"/>
      <c r="E767" s="131"/>
      <c r="F767" s="131"/>
      <c r="G767" s="131"/>
      <c r="H767" s="131"/>
      <c r="I767" s="131"/>
      <c r="J767" s="131"/>
      <c r="K767" s="132"/>
    </row>
    <row r="768" spans="1:11" ht="13.2">
      <c r="A768" s="131"/>
      <c r="B768" s="131"/>
      <c r="C768" s="131"/>
      <c r="D768" s="131"/>
      <c r="E768" s="131"/>
      <c r="F768" s="131"/>
      <c r="G768" s="131"/>
      <c r="H768" s="131"/>
      <c r="I768" s="131"/>
      <c r="J768" s="131"/>
      <c r="K768" s="132"/>
    </row>
    <row r="769" spans="1:11" ht="13.2">
      <c r="A769" s="131"/>
      <c r="B769" s="131"/>
      <c r="C769" s="131"/>
      <c r="D769" s="131"/>
      <c r="E769" s="131"/>
      <c r="F769" s="131"/>
      <c r="G769" s="131"/>
      <c r="H769" s="131"/>
      <c r="I769" s="131"/>
      <c r="J769" s="131"/>
      <c r="K769" s="132"/>
    </row>
    <row r="770" spans="1:11" ht="13.2">
      <c r="A770" s="131"/>
      <c r="B770" s="131"/>
      <c r="C770" s="131"/>
      <c r="D770" s="131"/>
      <c r="E770" s="131"/>
      <c r="F770" s="131"/>
      <c r="G770" s="131"/>
      <c r="H770" s="131"/>
      <c r="I770" s="131"/>
      <c r="J770" s="131"/>
      <c r="K770" s="132"/>
    </row>
    <row r="771" spans="1:11" ht="13.2">
      <c r="A771" s="131"/>
      <c r="B771" s="131"/>
      <c r="C771" s="131"/>
      <c r="D771" s="131"/>
      <c r="E771" s="131"/>
      <c r="F771" s="131"/>
      <c r="G771" s="131"/>
      <c r="H771" s="131"/>
      <c r="I771" s="131"/>
      <c r="J771" s="131"/>
      <c r="K771" s="132"/>
    </row>
    <row r="772" spans="1:11" ht="13.2">
      <c r="A772" s="131"/>
      <c r="B772" s="131"/>
      <c r="C772" s="131"/>
      <c r="D772" s="131"/>
      <c r="E772" s="131"/>
      <c r="F772" s="131"/>
      <c r="G772" s="131"/>
      <c r="H772" s="131"/>
      <c r="I772" s="131"/>
      <c r="J772" s="131"/>
      <c r="K772" s="132"/>
    </row>
    <row r="773" spans="1:11" ht="13.2">
      <c r="A773" s="131"/>
      <c r="B773" s="131"/>
      <c r="C773" s="131"/>
      <c r="D773" s="131"/>
      <c r="E773" s="131"/>
      <c r="F773" s="131"/>
      <c r="G773" s="131"/>
      <c r="H773" s="131"/>
      <c r="I773" s="131"/>
      <c r="J773" s="131"/>
      <c r="K773" s="132"/>
    </row>
    <row r="774" spans="1:11" ht="13.2">
      <c r="A774" s="131"/>
      <c r="B774" s="131"/>
      <c r="C774" s="131"/>
      <c r="D774" s="131"/>
      <c r="E774" s="131"/>
      <c r="F774" s="131"/>
      <c r="G774" s="131"/>
      <c r="H774" s="131"/>
      <c r="I774" s="131"/>
      <c r="J774" s="131"/>
      <c r="K774" s="132"/>
    </row>
    <row r="775" spans="1:11" ht="13.2">
      <c r="A775" s="131"/>
      <c r="B775" s="131"/>
      <c r="C775" s="131"/>
      <c r="D775" s="131"/>
      <c r="E775" s="131"/>
      <c r="F775" s="131"/>
      <c r="G775" s="131"/>
      <c r="H775" s="131"/>
      <c r="I775" s="131"/>
      <c r="J775" s="131"/>
      <c r="K775" s="132"/>
    </row>
    <row r="776" spans="1:11" ht="13.2">
      <c r="A776" s="131"/>
      <c r="B776" s="131"/>
      <c r="C776" s="131"/>
      <c r="D776" s="131"/>
      <c r="E776" s="131"/>
      <c r="F776" s="131"/>
      <c r="G776" s="131"/>
      <c r="H776" s="131"/>
      <c r="I776" s="131"/>
      <c r="J776" s="131"/>
      <c r="K776" s="132"/>
    </row>
    <row r="777" spans="1:11" ht="13.2">
      <c r="A777" s="131"/>
      <c r="B777" s="131"/>
      <c r="C777" s="131"/>
      <c r="D777" s="131"/>
      <c r="E777" s="131"/>
      <c r="F777" s="131"/>
      <c r="G777" s="131"/>
      <c r="H777" s="131"/>
      <c r="I777" s="131"/>
      <c r="J777" s="131"/>
      <c r="K777" s="132"/>
    </row>
    <row r="778" spans="1:11" ht="13.2">
      <c r="A778" s="131"/>
      <c r="B778" s="131"/>
      <c r="C778" s="131"/>
      <c r="D778" s="131"/>
      <c r="E778" s="131"/>
      <c r="F778" s="131"/>
      <c r="G778" s="131"/>
      <c r="H778" s="131"/>
      <c r="I778" s="131"/>
      <c r="J778" s="131"/>
      <c r="K778" s="132"/>
    </row>
    <row r="779" spans="1:11" ht="13.2">
      <c r="A779" s="131"/>
      <c r="B779" s="131"/>
      <c r="C779" s="131"/>
      <c r="D779" s="131"/>
      <c r="E779" s="131"/>
      <c r="F779" s="131"/>
      <c r="G779" s="131"/>
      <c r="H779" s="131"/>
      <c r="I779" s="131"/>
      <c r="J779" s="131"/>
      <c r="K779" s="132"/>
    </row>
    <row r="780" spans="1:11" ht="13.2">
      <c r="A780" s="131"/>
      <c r="B780" s="131"/>
      <c r="C780" s="131"/>
      <c r="D780" s="131"/>
      <c r="E780" s="131"/>
      <c r="F780" s="131"/>
      <c r="G780" s="131"/>
      <c r="H780" s="131"/>
      <c r="I780" s="131"/>
      <c r="J780" s="131"/>
      <c r="K780" s="132"/>
    </row>
    <row r="781" spans="1:11" ht="13.2">
      <c r="A781" s="131"/>
      <c r="B781" s="131"/>
      <c r="C781" s="131"/>
      <c r="D781" s="131"/>
      <c r="E781" s="131"/>
      <c r="F781" s="131"/>
      <c r="G781" s="131"/>
      <c r="H781" s="131"/>
      <c r="I781" s="131"/>
      <c r="J781" s="131"/>
      <c r="K781" s="132"/>
    </row>
    <row r="782" spans="1:11" ht="13.2">
      <c r="A782" s="131"/>
      <c r="B782" s="131"/>
      <c r="C782" s="131"/>
      <c r="D782" s="131"/>
      <c r="E782" s="131"/>
      <c r="F782" s="131"/>
      <c r="G782" s="131"/>
      <c r="H782" s="131"/>
      <c r="I782" s="131"/>
      <c r="J782" s="131"/>
      <c r="K782" s="132"/>
    </row>
    <row r="783" spans="1:11" ht="13.2">
      <c r="A783" s="131"/>
      <c r="B783" s="131"/>
      <c r="C783" s="131"/>
      <c r="D783" s="131"/>
      <c r="E783" s="131"/>
      <c r="F783" s="131"/>
      <c r="G783" s="131"/>
      <c r="H783" s="131"/>
      <c r="I783" s="131"/>
      <c r="J783" s="131"/>
      <c r="K783" s="132"/>
    </row>
    <row r="784" spans="1:11" ht="13.2">
      <c r="A784" s="131"/>
      <c r="B784" s="131"/>
      <c r="C784" s="131"/>
      <c r="D784" s="131"/>
      <c r="E784" s="131"/>
      <c r="F784" s="131"/>
      <c r="G784" s="131"/>
      <c r="H784" s="131"/>
      <c r="I784" s="131"/>
      <c r="J784" s="131"/>
      <c r="K784" s="132"/>
    </row>
    <row r="785" spans="1:11" ht="13.2">
      <c r="A785" s="131"/>
      <c r="B785" s="131"/>
      <c r="C785" s="131"/>
      <c r="D785" s="131"/>
      <c r="E785" s="131"/>
      <c r="F785" s="131"/>
      <c r="G785" s="131"/>
      <c r="H785" s="131"/>
      <c r="I785" s="131"/>
      <c r="J785" s="131"/>
      <c r="K785" s="132"/>
    </row>
    <row r="786" spans="1:11" ht="13.2">
      <c r="A786" s="131"/>
      <c r="B786" s="131"/>
      <c r="C786" s="131"/>
      <c r="D786" s="131"/>
      <c r="E786" s="131"/>
      <c r="F786" s="131"/>
      <c r="G786" s="131"/>
      <c r="H786" s="131"/>
      <c r="I786" s="131"/>
      <c r="J786" s="131"/>
      <c r="K786" s="132"/>
    </row>
    <row r="787" spans="1:11" ht="13.2">
      <c r="A787" s="131"/>
      <c r="B787" s="131"/>
      <c r="C787" s="131"/>
      <c r="D787" s="131"/>
      <c r="E787" s="131"/>
      <c r="F787" s="131"/>
      <c r="G787" s="131"/>
      <c r="H787" s="131"/>
      <c r="I787" s="131"/>
      <c r="J787" s="131"/>
      <c r="K787" s="132"/>
    </row>
    <row r="788" spans="1:11" ht="13.2">
      <c r="A788" s="131"/>
      <c r="B788" s="131"/>
      <c r="C788" s="131"/>
      <c r="D788" s="131"/>
      <c r="E788" s="131"/>
      <c r="F788" s="131"/>
      <c r="G788" s="131"/>
      <c r="H788" s="131"/>
      <c r="I788" s="131"/>
      <c r="J788" s="131"/>
      <c r="K788" s="132"/>
    </row>
    <row r="789" spans="1:11" ht="13.2">
      <c r="A789" s="131"/>
      <c r="B789" s="131"/>
      <c r="C789" s="131"/>
      <c r="D789" s="131"/>
      <c r="E789" s="131"/>
      <c r="F789" s="131"/>
      <c r="G789" s="131"/>
      <c r="H789" s="131"/>
      <c r="I789" s="131"/>
      <c r="J789" s="131"/>
      <c r="K789" s="132"/>
    </row>
    <row r="790" spans="1:11" ht="13.2">
      <c r="A790" s="131"/>
      <c r="B790" s="131"/>
      <c r="C790" s="131"/>
      <c r="D790" s="131"/>
      <c r="E790" s="131"/>
      <c r="F790" s="131"/>
      <c r="G790" s="131"/>
      <c r="H790" s="131"/>
      <c r="I790" s="131"/>
      <c r="J790" s="131"/>
      <c r="K790" s="132"/>
    </row>
    <row r="791" spans="1:11" ht="13.2">
      <c r="A791" s="131"/>
      <c r="B791" s="131"/>
      <c r="C791" s="131"/>
      <c r="D791" s="131"/>
      <c r="E791" s="131"/>
      <c r="F791" s="131"/>
      <c r="G791" s="131"/>
      <c r="H791" s="131"/>
      <c r="I791" s="131"/>
      <c r="J791" s="131"/>
      <c r="K791" s="132"/>
    </row>
    <row r="792" spans="1:11" ht="13.2">
      <c r="A792" s="131"/>
      <c r="B792" s="131"/>
      <c r="C792" s="131"/>
      <c r="D792" s="131"/>
      <c r="E792" s="131"/>
      <c r="F792" s="131"/>
      <c r="G792" s="131"/>
      <c r="H792" s="131"/>
      <c r="I792" s="131"/>
      <c r="J792" s="131"/>
      <c r="K792" s="132"/>
    </row>
    <row r="793" spans="1:11" ht="13.2">
      <c r="A793" s="131"/>
      <c r="B793" s="131"/>
      <c r="C793" s="131"/>
      <c r="D793" s="131"/>
      <c r="E793" s="131"/>
      <c r="F793" s="131"/>
      <c r="G793" s="131"/>
      <c r="H793" s="131"/>
      <c r="I793" s="131"/>
      <c r="J793" s="131"/>
      <c r="K793" s="132"/>
    </row>
    <row r="794" spans="1:11" ht="13.2">
      <c r="A794" s="131"/>
      <c r="B794" s="131"/>
      <c r="C794" s="131"/>
      <c r="D794" s="131"/>
      <c r="E794" s="131"/>
      <c r="F794" s="131"/>
      <c r="G794" s="131"/>
      <c r="H794" s="131"/>
      <c r="I794" s="131"/>
      <c r="J794" s="131"/>
      <c r="K794" s="132"/>
    </row>
    <row r="795" spans="1:11" ht="13.2">
      <c r="A795" s="131"/>
      <c r="B795" s="131"/>
      <c r="C795" s="131"/>
      <c r="D795" s="131"/>
      <c r="E795" s="131"/>
      <c r="F795" s="131"/>
      <c r="G795" s="131"/>
      <c r="H795" s="131"/>
      <c r="I795" s="131"/>
      <c r="J795" s="131"/>
      <c r="K795" s="132"/>
    </row>
    <row r="796" spans="1:11" ht="13.2">
      <c r="A796" s="131"/>
      <c r="B796" s="131"/>
      <c r="C796" s="131"/>
      <c r="D796" s="131"/>
      <c r="E796" s="131"/>
      <c r="F796" s="131"/>
      <c r="G796" s="131"/>
      <c r="H796" s="131"/>
      <c r="I796" s="131"/>
      <c r="J796" s="131"/>
      <c r="K796" s="132"/>
    </row>
    <row r="797" spans="1:11" ht="13.2">
      <c r="A797" s="131"/>
      <c r="B797" s="131"/>
      <c r="C797" s="131"/>
      <c r="D797" s="131"/>
      <c r="E797" s="131"/>
      <c r="F797" s="131"/>
      <c r="G797" s="131"/>
      <c r="H797" s="131"/>
      <c r="I797" s="131"/>
      <c r="J797" s="131"/>
      <c r="K797" s="132"/>
    </row>
    <row r="798" spans="1:11" ht="13.2">
      <c r="A798" s="131"/>
      <c r="B798" s="131"/>
      <c r="C798" s="131"/>
      <c r="D798" s="131"/>
      <c r="E798" s="131"/>
      <c r="F798" s="131"/>
      <c r="G798" s="131"/>
      <c r="H798" s="131"/>
      <c r="I798" s="131"/>
      <c r="J798" s="131"/>
      <c r="K798" s="132"/>
    </row>
    <row r="799" spans="1:11" ht="13.2">
      <c r="A799" s="131"/>
      <c r="B799" s="131"/>
      <c r="C799" s="131"/>
      <c r="D799" s="131"/>
      <c r="E799" s="131"/>
      <c r="F799" s="131"/>
      <c r="G799" s="131"/>
      <c r="H799" s="131"/>
      <c r="I799" s="131"/>
      <c r="J799" s="131"/>
      <c r="K799" s="132"/>
    </row>
    <row r="800" spans="1:11" ht="13.2">
      <c r="A800" s="131"/>
      <c r="B800" s="131"/>
      <c r="C800" s="131"/>
      <c r="D800" s="131"/>
      <c r="E800" s="131"/>
      <c r="F800" s="131"/>
      <c r="G800" s="131"/>
      <c r="H800" s="131"/>
      <c r="I800" s="131"/>
      <c r="J800" s="131"/>
      <c r="K800" s="132"/>
    </row>
    <row r="801" spans="1:11" ht="13.2">
      <c r="A801" s="131"/>
      <c r="B801" s="131"/>
      <c r="C801" s="131"/>
      <c r="D801" s="131"/>
      <c r="E801" s="131"/>
      <c r="F801" s="131"/>
      <c r="G801" s="131"/>
      <c r="H801" s="131"/>
      <c r="I801" s="131"/>
      <c r="J801" s="131"/>
      <c r="K801" s="132"/>
    </row>
    <row r="802" spans="1:11" ht="13.2">
      <c r="A802" s="131"/>
      <c r="B802" s="131"/>
      <c r="C802" s="131"/>
      <c r="D802" s="131"/>
      <c r="E802" s="131"/>
      <c r="F802" s="131"/>
      <c r="G802" s="131"/>
      <c r="H802" s="131"/>
      <c r="I802" s="131"/>
      <c r="J802" s="131"/>
      <c r="K802" s="132"/>
    </row>
    <row r="803" spans="1:11" ht="13.2">
      <c r="A803" s="131"/>
      <c r="B803" s="131"/>
      <c r="C803" s="131"/>
      <c r="D803" s="131"/>
      <c r="E803" s="131"/>
      <c r="F803" s="131"/>
      <c r="G803" s="131"/>
      <c r="H803" s="131"/>
      <c r="I803" s="131"/>
      <c r="J803" s="131"/>
      <c r="K803" s="132"/>
    </row>
    <row r="804" spans="1:11" ht="13.2">
      <c r="A804" s="131"/>
      <c r="B804" s="131"/>
      <c r="C804" s="131"/>
      <c r="D804" s="131"/>
      <c r="E804" s="131"/>
      <c r="F804" s="131"/>
      <c r="G804" s="131"/>
      <c r="H804" s="131"/>
      <c r="I804" s="131"/>
      <c r="J804" s="131"/>
      <c r="K804" s="132"/>
    </row>
    <row r="805" spans="1:11" ht="13.2">
      <c r="A805" s="131"/>
      <c r="B805" s="131"/>
      <c r="C805" s="131"/>
      <c r="D805" s="131"/>
      <c r="E805" s="131"/>
      <c r="F805" s="131"/>
      <c r="G805" s="131"/>
      <c r="H805" s="131"/>
      <c r="I805" s="131"/>
      <c r="J805" s="131"/>
      <c r="K805" s="132"/>
    </row>
    <row r="806" spans="1:11" ht="13.2">
      <c r="A806" s="131"/>
      <c r="B806" s="131"/>
      <c r="C806" s="131"/>
      <c r="D806" s="131"/>
      <c r="E806" s="131"/>
      <c r="F806" s="131"/>
      <c r="G806" s="131"/>
      <c r="H806" s="131"/>
      <c r="I806" s="131"/>
      <c r="J806" s="131"/>
      <c r="K806" s="132"/>
    </row>
    <row r="807" spans="1:11" ht="13.2">
      <c r="A807" s="131"/>
      <c r="B807" s="131"/>
      <c r="C807" s="131"/>
      <c r="D807" s="131"/>
      <c r="E807" s="131"/>
      <c r="F807" s="131"/>
      <c r="G807" s="131"/>
      <c r="H807" s="131"/>
      <c r="I807" s="131"/>
      <c r="J807" s="131"/>
      <c r="K807" s="132"/>
    </row>
    <row r="808" spans="1:11" ht="13.2">
      <c r="A808" s="131"/>
      <c r="B808" s="131"/>
      <c r="C808" s="131"/>
      <c r="D808" s="131"/>
      <c r="E808" s="131"/>
      <c r="F808" s="131"/>
      <c r="G808" s="131"/>
      <c r="H808" s="131"/>
      <c r="I808" s="131"/>
      <c r="J808" s="131"/>
      <c r="K808" s="132"/>
    </row>
    <row r="809" spans="1:11" ht="13.2">
      <c r="A809" s="131"/>
      <c r="B809" s="131"/>
      <c r="C809" s="131"/>
      <c r="D809" s="131"/>
      <c r="E809" s="131"/>
      <c r="F809" s="131"/>
      <c r="G809" s="131"/>
      <c r="H809" s="131"/>
      <c r="I809" s="131"/>
      <c r="J809" s="131"/>
      <c r="K809" s="132"/>
    </row>
    <row r="810" spans="1:11" ht="13.2">
      <c r="A810" s="131"/>
      <c r="B810" s="131"/>
      <c r="C810" s="131"/>
      <c r="D810" s="131"/>
      <c r="E810" s="131"/>
      <c r="F810" s="131"/>
      <c r="G810" s="131"/>
      <c r="H810" s="131"/>
      <c r="I810" s="131"/>
      <c r="J810" s="131"/>
      <c r="K810" s="132"/>
    </row>
    <row r="811" spans="1:11" ht="13.2">
      <c r="A811" s="131"/>
      <c r="B811" s="131"/>
      <c r="C811" s="131"/>
      <c r="D811" s="131"/>
      <c r="E811" s="131"/>
      <c r="F811" s="131"/>
      <c r="G811" s="131"/>
      <c r="H811" s="131"/>
      <c r="I811" s="131"/>
      <c r="J811" s="131"/>
      <c r="K811" s="132"/>
    </row>
    <row r="812" spans="1:11" ht="13.2">
      <c r="A812" s="131"/>
      <c r="B812" s="131"/>
      <c r="C812" s="131"/>
      <c r="D812" s="131"/>
      <c r="E812" s="131"/>
      <c r="F812" s="131"/>
      <c r="G812" s="131"/>
      <c r="H812" s="131"/>
      <c r="I812" s="131"/>
      <c r="J812" s="131"/>
      <c r="K812" s="132"/>
    </row>
    <row r="813" spans="1:11" ht="13.2">
      <c r="A813" s="131"/>
      <c r="B813" s="131"/>
      <c r="C813" s="131"/>
      <c r="D813" s="131"/>
      <c r="E813" s="131"/>
      <c r="F813" s="131"/>
      <c r="G813" s="131"/>
      <c r="H813" s="131"/>
      <c r="I813" s="131"/>
      <c r="J813" s="131"/>
      <c r="K813" s="132"/>
    </row>
    <row r="814" spans="1:11" ht="13.2">
      <c r="A814" s="131"/>
      <c r="B814" s="131"/>
      <c r="C814" s="131"/>
      <c r="D814" s="131"/>
      <c r="E814" s="131"/>
      <c r="F814" s="131"/>
      <c r="G814" s="131"/>
      <c r="H814" s="131"/>
      <c r="I814" s="131"/>
      <c r="J814" s="131"/>
      <c r="K814" s="132"/>
    </row>
    <row r="815" spans="1:11" ht="13.2">
      <c r="A815" s="131"/>
      <c r="B815" s="131"/>
      <c r="C815" s="131"/>
      <c r="D815" s="131"/>
      <c r="E815" s="131"/>
      <c r="F815" s="131"/>
      <c r="G815" s="131"/>
      <c r="H815" s="131"/>
      <c r="I815" s="131"/>
      <c r="J815" s="131"/>
      <c r="K815" s="132"/>
    </row>
    <row r="816" spans="1:11" ht="13.2">
      <c r="A816" s="131"/>
      <c r="B816" s="131"/>
      <c r="C816" s="131"/>
      <c r="D816" s="131"/>
      <c r="E816" s="131"/>
      <c r="F816" s="131"/>
      <c r="G816" s="131"/>
      <c r="H816" s="131"/>
      <c r="I816" s="131"/>
      <c r="J816" s="131"/>
      <c r="K816" s="132"/>
    </row>
    <row r="817" spans="1:11" ht="13.2">
      <c r="A817" s="131"/>
      <c r="B817" s="131"/>
      <c r="C817" s="131"/>
      <c r="D817" s="131"/>
      <c r="E817" s="131"/>
      <c r="F817" s="131"/>
      <c r="G817" s="131"/>
      <c r="H817" s="131"/>
      <c r="I817" s="131"/>
      <c r="J817" s="131"/>
      <c r="K817" s="132"/>
    </row>
    <row r="818" spans="1:11" ht="13.2">
      <c r="A818" s="131"/>
      <c r="B818" s="131"/>
      <c r="C818" s="131"/>
      <c r="D818" s="131"/>
      <c r="E818" s="131"/>
      <c r="F818" s="131"/>
      <c r="G818" s="131"/>
      <c r="H818" s="131"/>
      <c r="I818" s="131"/>
      <c r="J818" s="131"/>
      <c r="K818" s="132"/>
    </row>
    <row r="819" spans="1:11" ht="13.2">
      <c r="A819" s="131"/>
      <c r="B819" s="131"/>
      <c r="C819" s="131"/>
      <c r="D819" s="131"/>
      <c r="E819" s="131"/>
      <c r="F819" s="131"/>
      <c r="G819" s="131"/>
      <c r="H819" s="131"/>
      <c r="I819" s="131"/>
      <c r="J819" s="131"/>
      <c r="K819" s="132"/>
    </row>
    <row r="820" spans="1:11" ht="13.2">
      <c r="A820" s="131"/>
      <c r="B820" s="131"/>
      <c r="C820" s="131"/>
      <c r="D820" s="131"/>
      <c r="E820" s="131"/>
      <c r="F820" s="131"/>
      <c r="G820" s="131"/>
      <c r="H820" s="131"/>
      <c r="I820" s="131"/>
      <c r="J820" s="131"/>
      <c r="K820" s="132"/>
    </row>
    <row r="821" spans="1:11" ht="13.2">
      <c r="A821" s="131"/>
      <c r="B821" s="131"/>
      <c r="C821" s="131"/>
      <c r="D821" s="131"/>
      <c r="E821" s="131"/>
      <c r="F821" s="131"/>
      <c r="G821" s="131"/>
      <c r="H821" s="131"/>
      <c r="I821" s="131"/>
      <c r="J821" s="131"/>
      <c r="K821" s="132"/>
    </row>
    <row r="822" spans="1:11" ht="13.2">
      <c r="A822" s="131"/>
      <c r="B822" s="131"/>
      <c r="C822" s="131"/>
      <c r="D822" s="131"/>
      <c r="E822" s="131"/>
      <c r="F822" s="131"/>
      <c r="G822" s="131"/>
      <c r="H822" s="131"/>
      <c r="I822" s="131"/>
      <c r="J822" s="131"/>
      <c r="K822" s="132"/>
    </row>
    <row r="823" spans="1:11" ht="13.2">
      <c r="A823" s="131"/>
      <c r="B823" s="131"/>
      <c r="C823" s="131"/>
      <c r="D823" s="131"/>
      <c r="E823" s="131"/>
      <c r="F823" s="131"/>
      <c r="G823" s="131"/>
      <c r="H823" s="131"/>
      <c r="I823" s="131"/>
      <c r="J823" s="131"/>
      <c r="K823" s="132"/>
    </row>
    <row r="824" spans="1:11" ht="13.2">
      <c r="A824" s="131"/>
      <c r="B824" s="131"/>
      <c r="C824" s="131"/>
      <c r="D824" s="131"/>
      <c r="E824" s="131"/>
      <c r="F824" s="131"/>
      <c r="G824" s="131"/>
      <c r="H824" s="131"/>
      <c r="I824" s="131"/>
      <c r="J824" s="131"/>
      <c r="K824" s="132"/>
    </row>
    <row r="825" spans="1:11" ht="13.2">
      <c r="A825" s="131"/>
      <c r="B825" s="131"/>
      <c r="C825" s="131"/>
      <c r="D825" s="131"/>
      <c r="E825" s="131"/>
      <c r="F825" s="131"/>
      <c r="G825" s="131"/>
      <c r="H825" s="131"/>
      <c r="I825" s="131"/>
      <c r="J825" s="131"/>
      <c r="K825" s="132"/>
    </row>
    <row r="826" spans="1:11" ht="13.2">
      <c r="A826" s="131"/>
      <c r="B826" s="131"/>
      <c r="C826" s="131"/>
      <c r="D826" s="131"/>
      <c r="E826" s="131"/>
      <c r="F826" s="131"/>
      <c r="G826" s="131"/>
      <c r="H826" s="131"/>
      <c r="I826" s="131"/>
      <c r="J826" s="131"/>
      <c r="K826" s="132"/>
    </row>
    <row r="827" spans="1:11" ht="13.2">
      <c r="A827" s="131"/>
      <c r="B827" s="131"/>
      <c r="C827" s="131"/>
      <c r="D827" s="131"/>
      <c r="E827" s="131"/>
      <c r="F827" s="131"/>
      <c r="G827" s="131"/>
      <c r="H827" s="131"/>
      <c r="I827" s="131"/>
      <c r="J827" s="131"/>
      <c r="K827" s="132"/>
    </row>
    <row r="828" spans="1:11" ht="13.2">
      <c r="A828" s="131"/>
      <c r="B828" s="131"/>
      <c r="C828" s="131"/>
      <c r="D828" s="131"/>
      <c r="E828" s="131"/>
      <c r="F828" s="131"/>
      <c r="G828" s="131"/>
      <c r="H828" s="131"/>
      <c r="I828" s="131"/>
      <c r="J828" s="131"/>
      <c r="K828" s="132"/>
    </row>
    <row r="829" spans="1:11" ht="13.2">
      <c r="A829" s="131"/>
      <c r="B829" s="131"/>
      <c r="C829" s="131"/>
      <c r="D829" s="131"/>
      <c r="E829" s="131"/>
      <c r="F829" s="131"/>
      <c r="G829" s="131"/>
      <c r="H829" s="131"/>
      <c r="I829" s="131"/>
      <c r="J829" s="131"/>
      <c r="K829" s="132"/>
    </row>
    <row r="830" spans="1:11" ht="13.2">
      <c r="A830" s="131"/>
      <c r="B830" s="131"/>
      <c r="C830" s="131"/>
      <c r="D830" s="131"/>
      <c r="E830" s="131"/>
      <c r="F830" s="131"/>
      <c r="G830" s="131"/>
      <c r="H830" s="131"/>
      <c r="I830" s="131"/>
      <c r="J830" s="131"/>
      <c r="K830" s="132"/>
    </row>
    <row r="831" spans="1:11" ht="13.2">
      <c r="A831" s="131"/>
      <c r="B831" s="131"/>
      <c r="C831" s="131"/>
      <c r="D831" s="131"/>
      <c r="E831" s="131"/>
      <c r="F831" s="131"/>
      <c r="G831" s="131"/>
      <c r="H831" s="131"/>
      <c r="I831" s="131"/>
      <c r="J831" s="131"/>
      <c r="K831" s="132"/>
    </row>
    <row r="832" spans="1:11" ht="13.2">
      <c r="A832" s="131"/>
      <c r="B832" s="131"/>
      <c r="C832" s="131"/>
      <c r="D832" s="131"/>
      <c r="E832" s="131"/>
      <c r="F832" s="131"/>
      <c r="G832" s="131"/>
      <c r="H832" s="131"/>
      <c r="I832" s="131"/>
      <c r="J832" s="131"/>
      <c r="K832" s="132"/>
    </row>
    <row r="833" spans="1:11" ht="13.2">
      <c r="A833" s="131"/>
      <c r="B833" s="131"/>
      <c r="C833" s="131"/>
      <c r="D833" s="131"/>
      <c r="E833" s="131"/>
      <c r="F833" s="131"/>
      <c r="G833" s="131"/>
      <c r="H833" s="131"/>
      <c r="I833" s="131"/>
      <c r="J833" s="131"/>
      <c r="K833" s="132"/>
    </row>
    <row r="834" spans="1:11" ht="13.2">
      <c r="A834" s="131"/>
      <c r="B834" s="131"/>
      <c r="C834" s="131"/>
      <c r="D834" s="131"/>
      <c r="E834" s="131"/>
      <c r="F834" s="131"/>
      <c r="G834" s="131"/>
      <c r="H834" s="131"/>
      <c r="I834" s="131"/>
      <c r="J834" s="131"/>
      <c r="K834" s="132"/>
    </row>
    <row r="835" spans="1:11" ht="13.2">
      <c r="A835" s="131"/>
      <c r="B835" s="131"/>
      <c r="C835" s="131"/>
      <c r="D835" s="131"/>
      <c r="E835" s="131"/>
      <c r="F835" s="131"/>
      <c r="G835" s="131"/>
      <c r="H835" s="131"/>
      <c r="I835" s="131"/>
      <c r="J835" s="131"/>
      <c r="K835" s="132"/>
    </row>
    <row r="836" spans="1:11" ht="13.2">
      <c r="A836" s="131"/>
      <c r="B836" s="131"/>
      <c r="C836" s="131"/>
      <c r="D836" s="131"/>
      <c r="E836" s="131"/>
      <c r="F836" s="131"/>
      <c r="G836" s="131"/>
      <c r="H836" s="131"/>
      <c r="I836" s="131"/>
      <c r="J836" s="131"/>
      <c r="K836" s="132"/>
    </row>
    <row r="837" spans="1:11" ht="13.2">
      <c r="A837" s="131"/>
      <c r="B837" s="131"/>
      <c r="C837" s="131"/>
      <c r="D837" s="131"/>
      <c r="E837" s="131"/>
      <c r="F837" s="131"/>
      <c r="G837" s="131"/>
      <c r="H837" s="131"/>
      <c r="I837" s="131"/>
      <c r="J837" s="131"/>
      <c r="K837" s="132"/>
    </row>
    <row r="838" spans="1:11" ht="13.2">
      <c r="A838" s="131"/>
      <c r="B838" s="131"/>
      <c r="C838" s="131"/>
      <c r="D838" s="131"/>
      <c r="E838" s="131"/>
      <c r="F838" s="131"/>
      <c r="G838" s="131"/>
      <c r="H838" s="131"/>
      <c r="I838" s="131"/>
      <c r="J838" s="131"/>
      <c r="K838" s="132"/>
    </row>
    <row r="839" spans="1:11" ht="13.2">
      <c r="A839" s="131"/>
      <c r="B839" s="131"/>
      <c r="C839" s="131"/>
      <c r="D839" s="131"/>
      <c r="E839" s="131"/>
      <c r="F839" s="131"/>
      <c r="G839" s="131"/>
      <c r="H839" s="131"/>
      <c r="I839" s="131"/>
      <c r="J839" s="131"/>
      <c r="K839" s="132"/>
    </row>
    <row r="840" spans="1:11" ht="13.2">
      <c r="A840" s="131"/>
      <c r="B840" s="131"/>
      <c r="C840" s="131"/>
      <c r="D840" s="131"/>
      <c r="E840" s="131"/>
      <c r="F840" s="131"/>
      <c r="G840" s="131"/>
      <c r="H840" s="131"/>
      <c r="I840" s="131"/>
      <c r="J840" s="131"/>
      <c r="K840" s="132"/>
    </row>
    <row r="841" spans="1:11" ht="13.2">
      <c r="A841" s="131"/>
      <c r="B841" s="131"/>
      <c r="C841" s="131"/>
      <c r="D841" s="131"/>
      <c r="E841" s="131"/>
      <c r="F841" s="131"/>
      <c r="G841" s="131"/>
      <c r="H841" s="131"/>
      <c r="I841" s="131"/>
      <c r="J841" s="131"/>
      <c r="K841" s="132"/>
    </row>
    <row r="842" spans="1:11" ht="13.2">
      <c r="A842" s="131"/>
      <c r="B842" s="131"/>
      <c r="C842" s="131"/>
      <c r="D842" s="131"/>
      <c r="E842" s="131"/>
      <c r="F842" s="131"/>
      <c r="G842" s="131"/>
      <c r="H842" s="131"/>
      <c r="I842" s="131"/>
      <c r="J842" s="131"/>
      <c r="K842" s="132"/>
    </row>
    <row r="843" spans="1:11" ht="13.2">
      <c r="A843" s="131"/>
      <c r="B843" s="131"/>
      <c r="C843" s="131"/>
      <c r="D843" s="131"/>
      <c r="E843" s="131"/>
      <c r="F843" s="131"/>
      <c r="G843" s="131"/>
      <c r="H843" s="131"/>
      <c r="I843" s="131"/>
      <c r="J843" s="131"/>
      <c r="K843" s="132"/>
    </row>
    <row r="844" spans="1:11" ht="13.2">
      <c r="A844" s="131"/>
      <c r="B844" s="131"/>
      <c r="C844" s="131"/>
      <c r="D844" s="131"/>
      <c r="E844" s="131"/>
      <c r="F844" s="131"/>
      <c r="G844" s="131"/>
      <c r="H844" s="131"/>
      <c r="I844" s="131"/>
      <c r="J844" s="131"/>
      <c r="K844" s="132"/>
    </row>
    <row r="845" spans="1:11" ht="13.2">
      <c r="A845" s="131"/>
      <c r="B845" s="131"/>
      <c r="C845" s="131"/>
      <c r="D845" s="131"/>
      <c r="E845" s="131"/>
      <c r="F845" s="131"/>
      <c r="G845" s="131"/>
      <c r="H845" s="131"/>
      <c r="I845" s="131"/>
      <c r="J845" s="131"/>
      <c r="K845" s="132"/>
    </row>
    <row r="846" spans="1:11" ht="13.2">
      <c r="A846" s="131"/>
      <c r="B846" s="131"/>
      <c r="C846" s="131"/>
      <c r="D846" s="131"/>
      <c r="E846" s="131"/>
      <c r="F846" s="131"/>
      <c r="G846" s="131"/>
      <c r="H846" s="131"/>
      <c r="I846" s="131"/>
      <c r="J846" s="131"/>
      <c r="K846" s="132"/>
    </row>
    <row r="847" spans="1:11" ht="13.2">
      <c r="A847" s="131"/>
      <c r="B847" s="131"/>
      <c r="C847" s="131"/>
      <c r="D847" s="131"/>
      <c r="E847" s="131"/>
      <c r="F847" s="131"/>
      <c r="G847" s="131"/>
      <c r="H847" s="131"/>
      <c r="I847" s="131"/>
      <c r="J847" s="131"/>
      <c r="K847" s="132"/>
    </row>
    <row r="848" spans="1:11" ht="13.2">
      <c r="A848" s="131"/>
      <c r="B848" s="131"/>
      <c r="C848" s="131"/>
      <c r="D848" s="131"/>
      <c r="E848" s="131"/>
      <c r="F848" s="131"/>
      <c r="G848" s="131"/>
      <c r="H848" s="131"/>
      <c r="I848" s="131"/>
      <c r="J848" s="131"/>
      <c r="K848" s="132"/>
    </row>
    <row r="849" spans="1:11" ht="13.2">
      <c r="A849" s="131"/>
      <c r="B849" s="131"/>
      <c r="C849" s="131"/>
      <c r="D849" s="131"/>
      <c r="E849" s="131"/>
      <c r="F849" s="131"/>
      <c r="G849" s="131"/>
      <c r="H849" s="131"/>
      <c r="I849" s="131"/>
      <c r="J849" s="131"/>
      <c r="K849" s="132"/>
    </row>
    <row r="850" spans="1:11" ht="13.2">
      <c r="A850" s="131"/>
      <c r="B850" s="131"/>
      <c r="C850" s="131"/>
      <c r="D850" s="131"/>
      <c r="E850" s="131"/>
      <c r="F850" s="131"/>
      <c r="G850" s="131"/>
      <c r="H850" s="131"/>
      <c r="I850" s="131"/>
      <c r="J850" s="131"/>
      <c r="K850" s="132"/>
    </row>
    <row r="851" spans="1:11" ht="13.2">
      <c r="A851" s="131"/>
      <c r="B851" s="131"/>
      <c r="C851" s="131"/>
      <c r="D851" s="131"/>
      <c r="E851" s="131"/>
      <c r="F851" s="131"/>
      <c r="G851" s="131"/>
      <c r="H851" s="131"/>
      <c r="I851" s="131"/>
      <c r="J851" s="131"/>
      <c r="K851" s="132"/>
    </row>
    <row r="852" spans="1:11" ht="13.2">
      <c r="A852" s="131"/>
      <c r="B852" s="131"/>
      <c r="C852" s="131"/>
      <c r="D852" s="131"/>
      <c r="E852" s="131"/>
      <c r="F852" s="131"/>
      <c r="G852" s="131"/>
      <c r="H852" s="131"/>
      <c r="I852" s="131"/>
      <c r="J852" s="131"/>
      <c r="K852" s="132"/>
    </row>
    <row r="853" spans="1:11" ht="13.2">
      <c r="A853" s="131"/>
      <c r="B853" s="131"/>
      <c r="C853" s="131"/>
      <c r="D853" s="131"/>
      <c r="E853" s="131"/>
      <c r="F853" s="131"/>
      <c r="G853" s="131"/>
      <c r="H853" s="131"/>
      <c r="I853" s="131"/>
      <c r="J853" s="131"/>
      <c r="K853" s="132"/>
    </row>
    <row r="854" spans="1:11" ht="13.2">
      <c r="A854" s="131"/>
      <c r="B854" s="131"/>
      <c r="C854" s="131"/>
      <c r="D854" s="131"/>
      <c r="E854" s="131"/>
      <c r="F854" s="131"/>
      <c r="G854" s="131"/>
      <c r="H854" s="131"/>
      <c r="I854" s="131"/>
      <c r="J854" s="131"/>
      <c r="K854" s="132"/>
    </row>
    <row r="855" spans="1:11" ht="13.2">
      <c r="A855" s="131"/>
      <c r="B855" s="131"/>
      <c r="C855" s="131"/>
      <c r="D855" s="131"/>
      <c r="E855" s="131"/>
      <c r="F855" s="131"/>
      <c r="G855" s="131"/>
      <c r="H855" s="131"/>
      <c r="I855" s="131"/>
      <c r="J855" s="131"/>
      <c r="K855" s="132"/>
    </row>
    <row r="856" spans="1:11" ht="13.2">
      <c r="A856" s="131"/>
      <c r="B856" s="131"/>
      <c r="C856" s="131"/>
      <c r="D856" s="131"/>
      <c r="E856" s="131"/>
      <c r="F856" s="131"/>
      <c r="G856" s="131"/>
      <c r="H856" s="131"/>
      <c r="I856" s="131"/>
      <c r="J856" s="131"/>
      <c r="K856" s="132"/>
    </row>
    <row r="857" spans="1:11" ht="13.2">
      <c r="A857" s="131"/>
      <c r="B857" s="131"/>
      <c r="C857" s="131"/>
      <c r="D857" s="131"/>
      <c r="E857" s="131"/>
      <c r="F857" s="131"/>
      <c r="G857" s="131"/>
      <c r="H857" s="131"/>
      <c r="I857" s="131"/>
      <c r="J857" s="131"/>
      <c r="K857" s="132"/>
    </row>
    <row r="858" spans="1:11" ht="13.2">
      <c r="A858" s="131"/>
      <c r="B858" s="131"/>
      <c r="C858" s="131"/>
      <c r="D858" s="131"/>
      <c r="E858" s="131"/>
      <c r="F858" s="131"/>
      <c r="G858" s="131"/>
      <c r="H858" s="131"/>
      <c r="I858" s="131"/>
      <c r="J858" s="131"/>
      <c r="K858" s="132"/>
    </row>
    <row r="859" spans="1:11" ht="13.2">
      <c r="A859" s="131"/>
      <c r="B859" s="131"/>
      <c r="C859" s="131"/>
      <c r="D859" s="131"/>
      <c r="E859" s="131"/>
      <c r="F859" s="131"/>
      <c r="G859" s="131"/>
      <c r="H859" s="131"/>
      <c r="I859" s="131"/>
      <c r="J859" s="131"/>
      <c r="K859" s="132"/>
    </row>
    <row r="860" spans="1:11" ht="13.2">
      <c r="A860" s="131"/>
      <c r="B860" s="131"/>
      <c r="C860" s="131"/>
      <c r="D860" s="131"/>
      <c r="E860" s="131"/>
      <c r="F860" s="131"/>
      <c r="G860" s="131"/>
      <c r="H860" s="131"/>
      <c r="I860" s="131"/>
      <c r="J860" s="131"/>
      <c r="K860" s="132"/>
    </row>
    <row r="861" spans="1:11" ht="13.2">
      <c r="A861" s="131"/>
      <c r="B861" s="131"/>
      <c r="C861" s="131"/>
      <c r="D861" s="131"/>
      <c r="E861" s="131"/>
      <c r="F861" s="131"/>
      <c r="G861" s="131"/>
      <c r="H861" s="131"/>
      <c r="I861" s="131"/>
      <c r="J861" s="131"/>
      <c r="K861" s="132"/>
    </row>
    <row r="862" spans="1:11" ht="13.2">
      <c r="A862" s="131"/>
      <c r="B862" s="131"/>
      <c r="C862" s="131"/>
      <c r="D862" s="131"/>
      <c r="E862" s="131"/>
      <c r="F862" s="131"/>
      <c r="G862" s="131"/>
      <c r="H862" s="131"/>
      <c r="I862" s="131"/>
      <c r="J862" s="131"/>
      <c r="K862" s="132"/>
    </row>
    <row r="863" spans="1:11" ht="13.2">
      <c r="A863" s="131"/>
      <c r="B863" s="131"/>
      <c r="C863" s="131"/>
      <c r="D863" s="131"/>
      <c r="E863" s="131"/>
      <c r="F863" s="131"/>
      <c r="G863" s="131"/>
      <c r="H863" s="131"/>
      <c r="I863" s="131"/>
      <c r="J863" s="131"/>
      <c r="K863" s="132"/>
    </row>
    <row r="864" spans="1:11" ht="13.2">
      <c r="A864" s="131"/>
      <c r="B864" s="131"/>
      <c r="C864" s="131"/>
      <c r="D864" s="131"/>
      <c r="E864" s="131"/>
      <c r="F864" s="131"/>
      <c r="G864" s="131"/>
      <c r="H864" s="131"/>
      <c r="I864" s="131"/>
      <c r="J864" s="131"/>
      <c r="K864" s="132"/>
    </row>
    <row r="865" spans="1:11" ht="13.2">
      <c r="A865" s="131"/>
      <c r="B865" s="131"/>
      <c r="C865" s="131"/>
      <c r="D865" s="131"/>
      <c r="E865" s="131"/>
      <c r="F865" s="131"/>
      <c r="G865" s="131"/>
      <c r="H865" s="131"/>
      <c r="I865" s="131"/>
      <c r="J865" s="131"/>
      <c r="K865" s="132"/>
    </row>
    <row r="866" spans="1:11" ht="13.2">
      <c r="A866" s="131"/>
      <c r="B866" s="131"/>
      <c r="C866" s="131"/>
      <c r="D866" s="131"/>
      <c r="E866" s="131"/>
      <c r="F866" s="131"/>
      <c r="G866" s="131"/>
      <c r="H866" s="131"/>
      <c r="I866" s="131"/>
      <c r="J866" s="131"/>
      <c r="K866" s="132"/>
    </row>
    <row r="867" spans="1:11" ht="13.2">
      <c r="A867" s="131"/>
      <c r="B867" s="131"/>
      <c r="C867" s="131"/>
      <c r="D867" s="131"/>
      <c r="E867" s="131"/>
      <c r="F867" s="131"/>
      <c r="G867" s="131"/>
      <c r="H867" s="131"/>
      <c r="I867" s="131"/>
      <c r="J867" s="131"/>
      <c r="K867" s="132"/>
    </row>
    <row r="868" spans="1:11" ht="13.2">
      <c r="A868" s="131"/>
      <c r="B868" s="131"/>
      <c r="C868" s="131"/>
      <c r="D868" s="131"/>
      <c r="E868" s="131"/>
      <c r="F868" s="131"/>
      <c r="G868" s="131"/>
      <c r="H868" s="131"/>
      <c r="I868" s="131"/>
      <c r="J868" s="131"/>
      <c r="K868" s="132"/>
    </row>
    <row r="869" spans="1:11" ht="13.2">
      <c r="A869" s="131"/>
      <c r="B869" s="131"/>
      <c r="C869" s="131"/>
      <c r="D869" s="131"/>
      <c r="E869" s="131"/>
      <c r="F869" s="131"/>
      <c r="G869" s="131"/>
      <c r="H869" s="131"/>
      <c r="I869" s="131"/>
      <c r="J869" s="131"/>
      <c r="K869" s="132"/>
    </row>
    <row r="870" spans="1:11" ht="13.2">
      <c r="A870" s="131"/>
      <c r="B870" s="131"/>
      <c r="C870" s="131"/>
      <c r="D870" s="131"/>
      <c r="E870" s="131"/>
      <c r="F870" s="131"/>
      <c r="G870" s="131"/>
      <c r="H870" s="131"/>
      <c r="I870" s="131"/>
      <c r="J870" s="131"/>
      <c r="K870" s="132"/>
    </row>
    <row r="871" spans="1:11" ht="13.2">
      <c r="A871" s="131"/>
      <c r="B871" s="131"/>
      <c r="C871" s="131"/>
      <c r="D871" s="131"/>
      <c r="E871" s="131"/>
      <c r="F871" s="131"/>
      <c r="G871" s="131"/>
      <c r="H871" s="131"/>
      <c r="I871" s="131"/>
      <c r="J871" s="131"/>
      <c r="K871" s="132"/>
    </row>
    <row r="872" spans="1:11" ht="13.2">
      <c r="A872" s="131"/>
      <c r="B872" s="131"/>
      <c r="C872" s="131"/>
      <c r="D872" s="131"/>
      <c r="E872" s="131"/>
      <c r="F872" s="131"/>
      <c r="G872" s="131"/>
      <c r="H872" s="131"/>
      <c r="I872" s="131"/>
      <c r="J872" s="131"/>
      <c r="K872" s="132"/>
    </row>
    <row r="873" spans="1:11" ht="13.2">
      <c r="A873" s="131"/>
      <c r="B873" s="131"/>
      <c r="C873" s="131"/>
      <c r="D873" s="131"/>
      <c r="E873" s="131"/>
      <c r="F873" s="131"/>
      <c r="G873" s="131"/>
      <c r="H873" s="131"/>
      <c r="I873" s="131"/>
      <c r="J873" s="131"/>
      <c r="K873" s="132"/>
    </row>
    <row r="874" spans="1:11" ht="13.2">
      <c r="A874" s="131"/>
      <c r="B874" s="131"/>
      <c r="C874" s="131"/>
      <c r="D874" s="131"/>
      <c r="E874" s="131"/>
      <c r="F874" s="131"/>
      <c r="G874" s="131"/>
      <c r="H874" s="131"/>
      <c r="I874" s="131"/>
      <c r="J874" s="131"/>
      <c r="K874" s="132"/>
    </row>
    <row r="875" spans="1:11" ht="13.2">
      <c r="A875" s="131"/>
      <c r="B875" s="131"/>
      <c r="C875" s="131"/>
      <c r="D875" s="131"/>
      <c r="E875" s="131"/>
      <c r="F875" s="131"/>
      <c r="G875" s="131"/>
      <c r="H875" s="131"/>
      <c r="I875" s="131"/>
      <c r="J875" s="131"/>
      <c r="K875" s="132"/>
    </row>
    <row r="876" spans="1:11" ht="13.2">
      <c r="A876" s="131"/>
      <c r="B876" s="131"/>
      <c r="C876" s="131"/>
      <c r="D876" s="131"/>
      <c r="E876" s="131"/>
      <c r="F876" s="131"/>
      <c r="G876" s="131"/>
      <c r="H876" s="131"/>
      <c r="I876" s="131"/>
      <c r="J876" s="131"/>
      <c r="K876" s="132"/>
    </row>
    <row r="877" spans="1:11" ht="13.2">
      <c r="A877" s="131"/>
      <c r="B877" s="131"/>
      <c r="C877" s="131"/>
      <c r="D877" s="131"/>
      <c r="E877" s="131"/>
      <c r="F877" s="131"/>
      <c r="G877" s="131"/>
      <c r="H877" s="131"/>
      <c r="I877" s="131"/>
      <c r="J877" s="131"/>
      <c r="K877" s="132"/>
    </row>
    <row r="878" spans="1:11" ht="13.2">
      <c r="A878" s="131"/>
      <c r="B878" s="131"/>
      <c r="C878" s="131"/>
      <c r="D878" s="131"/>
      <c r="E878" s="131"/>
      <c r="F878" s="131"/>
      <c r="G878" s="131"/>
      <c r="H878" s="131"/>
      <c r="I878" s="131"/>
      <c r="J878" s="131"/>
      <c r="K878" s="132"/>
    </row>
    <row r="879" spans="1:11" ht="13.2">
      <c r="A879" s="131"/>
      <c r="B879" s="131"/>
      <c r="C879" s="131"/>
      <c r="D879" s="131"/>
      <c r="E879" s="131"/>
      <c r="F879" s="131"/>
      <c r="G879" s="131"/>
      <c r="H879" s="131"/>
      <c r="I879" s="131"/>
      <c r="J879" s="131"/>
      <c r="K879" s="132"/>
    </row>
    <row r="880" spans="1:11" ht="13.2">
      <c r="A880" s="131"/>
      <c r="B880" s="131"/>
      <c r="C880" s="131"/>
      <c r="D880" s="131"/>
      <c r="E880" s="131"/>
      <c r="F880" s="131"/>
      <c r="G880" s="131"/>
      <c r="H880" s="131"/>
      <c r="I880" s="131"/>
      <c r="J880" s="131"/>
      <c r="K880" s="132"/>
    </row>
    <row r="881" spans="1:11" ht="13.2">
      <c r="A881" s="131"/>
      <c r="B881" s="131"/>
      <c r="C881" s="131"/>
      <c r="D881" s="131"/>
      <c r="E881" s="131"/>
      <c r="F881" s="131"/>
      <c r="G881" s="131"/>
      <c r="H881" s="131"/>
      <c r="I881" s="131"/>
      <c r="J881" s="131"/>
      <c r="K881" s="132"/>
    </row>
    <row r="882" spans="1:11" ht="13.2">
      <c r="A882" s="131"/>
      <c r="B882" s="131"/>
      <c r="C882" s="131"/>
      <c r="D882" s="131"/>
      <c r="E882" s="131"/>
      <c r="F882" s="131"/>
      <c r="G882" s="131"/>
      <c r="H882" s="131"/>
      <c r="I882" s="131"/>
      <c r="J882" s="131"/>
      <c r="K882" s="132"/>
    </row>
    <row r="883" spans="1:11" ht="13.2">
      <c r="A883" s="131"/>
      <c r="B883" s="131"/>
      <c r="C883" s="131"/>
      <c r="D883" s="131"/>
      <c r="E883" s="131"/>
      <c r="F883" s="131"/>
      <c r="G883" s="131"/>
      <c r="H883" s="131"/>
      <c r="I883" s="131"/>
      <c r="J883" s="131"/>
      <c r="K883" s="132"/>
    </row>
    <row r="884" spans="1:11" ht="13.2">
      <c r="A884" s="131"/>
      <c r="B884" s="131"/>
      <c r="C884" s="131"/>
      <c r="D884" s="131"/>
      <c r="E884" s="131"/>
      <c r="F884" s="131"/>
      <c r="G884" s="131"/>
      <c r="H884" s="131"/>
      <c r="I884" s="131"/>
      <c r="J884" s="131"/>
      <c r="K884" s="132"/>
    </row>
    <row r="885" spans="1:11" ht="13.2">
      <c r="A885" s="131"/>
      <c r="B885" s="131"/>
      <c r="C885" s="131"/>
      <c r="D885" s="131"/>
      <c r="E885" s="131"/>
      <c r="F885" s="131"/>
      <c r="G885" s="131"/>
      <c r="H885" s="131"/>
      <c r="I885" s="131"/>
      <c r="J885" s="131"/>
      <c r="K885" s="132"/>
    </row>
    <row r="886" spans="1:11" ht="13.2">
      <c r="A886" s="131"/>
      <c r="B886" s="131"/>
      <c r="C886" s="131"/>
      <c r="D886" s="131"/>
      <c r="E886" s="131"/>
      <c r="F886" s="131"/>
      <c r="G886" s="131"/>
      <c r="H886" s="131"/>
      <c r="I886" s="131"/>
      <c r="J886" s="131"/>
      <c r="K886" s="132"/>
    </row>
    <row r="887" spans="1:11" ht="13.2">
      <c r="A887" s="131"/>
      <c r="B887" s="131"/>
      <c r="C887" s="131"/>
      <c r="D887" s="131"/>
      <c r="E887" s="131"/>
      <c r="F887" s="131"/>
      <c r="G887" s="131"/>
      <c r="H887" s="131"/>
      <c r="I887" s="131"/>
      <c r="J887" s="131"/>
      <c r="K887" s="132"/>
    </row>
    <row r="888" spans="1:11" ht="13.2">
      <c r="A888" s="131"/>
      <c r="B888" s="131"/>
      <c r="C888" s="131"/>
      <c r="D888" s="131"/>
      <c r="E888" s="131"/>
      <c r="F888" s="131"/>
      <c r="G888" s="131"/>
      <c r="H888" s="131"/>
      <c r="I888" s="131"/>
      <c r="J888" s="131"/>
      <c r="K888" s="132"/>
    </row>
    <row r="889" spans="1:11" ht="13.2">
      <c r="A889" s="131"/>
      <c r="B889" s="131"/>
      <c r="C889" s="131"/>
      <c r="D889" s="131"/>
      <c r="E889" s="131"/>
      <c r="F889" s="131"/>
      <c r="G889" s="131"/>
      <c r="H889" s="131"/>
      <c r="I889" s="131"/>
      <c r="J889" s="131"/>
      <c r="K889" s="132"/>
    </row>
    <row r="890" spans="1:11" ht="13.2">
      <c r="A890" s="131"/>
      <c r="B890" s="131"/>
      <c r="C890" s="131"/>
      <c r="D890" s="131"/>
      <c r="E890" s="131"/>
      <c r="F890" s="131"/>
      <c r="G890" s="131"/>
      <c r="H890" s="131"/>
      <c r="I890" s="131"/>
      <c r="J890" s="131"/>
      <c r="K890" s="132"/>
    </row>
    <row r="891" spans="1:11" ht="13.2">
      <c r="A891" s="131"/>
      <c r="B891" s="131"/>
      <c r="C891" s="131"/>
      <c r="D891" s="131"/>
      <c r="E891" s="131"/>
      <c r="F891" s="131"/>
      <c r="G891" s="131"/>
      <c r="H891" s="131"/>
      <c r="I891" s="131"/>
      <c r="J891" s="131"/>
      <c r="K891" s="132"/>
    </row>
    <row r="892" spans="1:11" ht="13.2">
      <c r="A892" s="131"/>
      <c r="B892" s="131"/>
      <c r="C892" s="131"/>
      <c r="D892" s="131"/>
      <c r="E892" s="131"/>
      <c r="F892" s="131"/>
      <c r="G892" s="131"/>
      <c r="H892" s="131"/>
      <c r="I892" s="131"/>
      <c r="J892" s="131"/>
      <c r="K892" s="132"/>
    </row>
    <row r="893" spans="1:11" ht="13.2">
      <c r="A893" s="131"/>
      <c r="B893" s="131"/>
      <c r="C893" s="131"/>
      <c r="D893" s="131"/>
      <c r="E893" s="131"/>
      <c r="F893" s="131"/>
      <c r="G893" s="131"/>
      <c r="H893" s="131"/>
      <c r="I893" s="131"/>
      <c r="J893" s="131"/>
      <c r="K893" s="132"/>
    </row>
    <row r="894" spans="1:11" ht="13.2">
      <c r="A894" s="131"/>
      <c r="B894" s="131"/>
      <c r="C894" s="131"/>
      <c r="D894" s="131"/>
      <c r="E894" s="131"/>
      <c r="F894" s="131"/>
      <c r="G894" s="131"/>
      <c r="H894" s="131"/>
      <c r="I894" s="131"/>
      <c r="J894" s="131"/>
      <c r="K894" s="132"/>
    </row>
    <row r="895" spans="1:11" ht="13.2">
      <c r="A895" s="131"/>
      <c r="B895" s="131"/>
      <c r="C895" s="131"/>
      <c r="D895" s="131"/>
      <c r="E895" s="131"/>
      <c r="F895" s="131"/>
      <c r="G895" s="131"/>
      <c r="H895" s="131"/>
      <c r="I895" s="131"/>
      <c r="J895" s="131"/>
      <c r="K895" s="132"/>
    </row>
    <row r="896" spans="1:11" ht="13.2">
      <c r="A896" s="131"/>
      <c r="B896" s="131"/>
      <c r="C896" s="131"/>
      <c r="D896" s="131"/>
      <c r="E896" s="131"/>
      <c r="F896" s="131"/>
      <c r="G896" s="131"/>
      <c r="H896" s="131"/>
      <c r="I896" s="131"/>
      <c r="J896" s="131"/>
      <c r="K896" s="132"/>
    </row>
    <row r="897" spans="1:11" ht="13.2">
      <c r="A897" s="131"/>
      <c r="B897" s="131"/>
      <c r="C897" s="131"/>
      <c r="D897" s="131"/>
      <c r="E897" s="131"/>
      <c r="F897" s="131"/>
      <c r="G897" s="131"/>
      <c r="H897" s="131"/>
      <c r="I897" s="131"/>
      <c r="J897" s="131"/>
      <c r="K897" s="132"/>
    </row>
    <row r="898" spans="1:11" ht="13.2">
      <c r="A898" s="131"/>
      <c r="B898" s="131"/>
      <c r="C898" s="131"/>
      <c r="D898" s="131"/>
      <c r="E898" s="131"/>
      <c r="F898" s="131"/>
      <c r="G898" s="131"/>
      <c r="H898" s="131"/>
      <c r="I898" s="131"/>
      <c r="J898" s="131"/>
      <c r="K898" s="132"/>
    </row>
    <row r="899" spans="1:11" ht="13.2">
      <c r="A899" s="131"/>
      <c r="B899" s="131"/>
      <c r="C899" s="131"/>
      <c r="D899" s="131"/>
      <c r="E899" s="131"/>
      <c r="F899" s="131"/>
      <c r="G899" s="131"/>
      <c r="H899" s="131"/>
      <c r="I899" s="131"/>
      <c r="J899" s="131"/>
      <c r="K899" s="132"/>
    </row>
    <row r="900" spans="1:11" ht="13.2">
      <c r="A900" s="131"/>
      <c r="B900" s="131"/>
      <c r="C900" s="131"/>
      <c r="D900" s="131"/>
      <c r="E900" s="131"/>
      <c r="F900" s="131"/>
      <c r="G900" s="131"/>
      <c r="H900" s="131"/>
      <c r="I900" s="131"/>
      <c r="J900" s="131"/>
      <c r="K900" s="132"/>
    </row>
    <row r="901" spans="1:11" ht="13.2">
      <c r="A901" s="131"/>
      <c r="B901" s="131"/>
      <c r="C901" s="131"/>
      <c r="D901" s="131"/>
      <c r="E901" s="131"/>
      <c r="F901" s="131"/>
      <c r="G901" s="131"/>
      <c r="H901" s="131"/>
      <c r="I901" s="131"/>
      <c r="J901" s="131"/>
      <c r="K901" s="132"/>
    </row>
    <row r="902" spans="1:11" ht="13.2">
      <c r="A902" s="131"/>
      <c r="B902" s="131"/>
      <c r="C902" s="131"/>
      <c r="D902" s="131"/>
      <c r="E902" s="131"/>
      <c r="F902" s="131"/>
      <c r="G902" s="131"/>
      <c r="H902" s="131"/>
      <c r="I902" s="131"/>
      <c r="J902" s="131"/>
      <c r="K902" s="132"/>
    </row>
    <row r="903" spans="1:11" ht="13.2">
      <c r="A903" s="131"/>
      <c r="B903" s="131"/>
      <c r="C903" s="131"/>
      <c r="D903" s="131"/>
      <c r="E903" s="131"/>
      <c r="F903" s="131"/>
      <c r="G903" s="131"/>
      <c r="H903" s="131"/>
      <c r="I903" s="131"/>
      <c r="J903" s="131"/>
      <c r="K903" s="132"/>
    </row>
    <row r="904" spans="1:11" ht="13.2">
      <c r="A904" s="131"/>
      <c r="B904" s="131"/>
      <c r="C904" s="131"/>
      <c r="D904" s="131"/>
      <c r="E904" s="131"/>
      <c r="F904" s="131"/>
      <c r="G904" s="131"/>
      <c r="H904" s="131"/>
      <c r="I904" s="131"/>
      <c r="J904" s="131"/>
      <c r="K904" s="132"/>
    </row>
    <row r="905" spans="1:11" ht="13.2">
      <c r="A905" s="131"/>
      <c r="B905" s="131"/>
      <c r="C905" s="131"/>
      <c r="D905" s="131"/>
      <c r="E905" s="131"/>
      <c r="F905" s="131"/>
      <c r="G905" s="131"/>
      <c r="H905" s="131"/>
      <c r="I905" s="131"/>
      <c r="J905" s="131"/>
      <c r="K905" s="132"/>
    </row>
    <row r="906" spans="1:11" ht="13.2">
      <c r="A906" s="131"/>
      <c r="B906" s="131"/>
      <c r="C906" s="131"/>
      <c r="D906" s="131"/>
      <c r="E906" s="131"/>
      <c r="F906" s="131"/>
      <c r="G906" s="131"/>
      <c r="H906" s="131"/>
      <c r="I906" s="131"/>
      <c r="J906" s="131"/>
      <c r="K906" s="132"/>
    </row>
    <row r="907" spans="1:11" ht="13.2">
      <c r="A907" s="131"/>
      <c r="B907" s="131"/>
      <c r="C907" s="131"/>
      <c r="D907" s="131"/>
      <c r="E907" s="131"/>
      <c r="F907" s="131"/>
      <c r="G907" s="131"/>
      <c r="H907" s="131"/>
      <c r="I907" s="131"/>
      <c r="J907" s="131"/>
      <c r="K907" s="132"/>
    </row>
    <row r="908" spans="1:11" ht="13.2">
      <c r="A908" s="131"/>
      <c r="B908" s="131"/>
      <c r="C908" s="131"/>
      <c r="D908" s="131"/>
      <c r="E908" s="131"/>
      <c r="F908" s="131"/>
      <c r="G908" s="131"/>
      <c r="H908" s="131"/>
      <c r="I908" s="131"/>
      <c r="J908" s="131"/>
      <c r="K908" s="132"/>
    </row>
    <row r="909" spans="1:11" ht="13.2">
      <c r="A909" s="131"/>
      <c r="B909" s="131"/>
      <c r="C909" s="131"/>
      <c r="D909" s="131"/>
      <c r="E909" s="131"/>
      <c r="F909" s="131"/>
      <c r="G909" s="131"/>
      <c r="H909" s="131"/>
      <c r="I909" s="131"/>
      <c r="J909" s="131"/>
      <c r="K909" s="132"/>
    </row>
    <row r="910" spans="1:11" ht="13.2">
      <c r="A910" s="131"/>
      <c r="B910" s="131"/>
      <c r="C910" s="131"/>
      <c r="D910" s="131"/>
      <c r="E910" s="131"/>
      <c r="F910" s="131"/>
      <c r="G910" s="131"/>
      <c r="H910" s="131"/>
      <c r="I910" s="131"/>
      <c r="J910" s="131"/>
      <c r="K910" s="132"/>
    </row>
    <row r="911" spans="1:11" ht="13.2">
      <c r="A911" s="131"/>
      <c r="B911" s="131"/>
      <c r="C911" s="131"/>
      <c r="D911" s="131"/>
      <c r="E911" s="131"/>
      <c r="F911" s="131"/>
      <c r="G911" s="131"/>
      <c r="H911" s="131"/>
      <c r="I911" s="131"/>
      <c r="J911" s="131"/>
      <c r="K911" s="132"/>
    </row>
    <row r="912" spans="1:11" ht="13.2">
      <c r="A912" s="131"/>
      <c r="B912" s="131"/>
      <c r="C912" s="131"/>
      <c r="D912" s="131"/>
      <c r="E912" s="131"/>
      <c r="F912" s="131"/>
      <c r="G912" s="131"/>
      <c r="H912" s="131"/>
      <c r="I912" s="131"/>
      <c r="J912" s="131"/>
      <c r="K912" s="132"/>
    </row>
    <row r="913" spans="1:11" ht="13.2">
      <c r="A913" s="131"/>
      <c r="B913" s="131"/>
      <c r="C913" s="131"/>
      <c r="D913" s="131"/>
      <c r="E913" s="131"/>
      <c r="F913" s="131"/>
      <c r="G913" s="131"/>
      <c r="H913" s="131"/>
      <c r="I913" s="131"/>
      <c r="J913" s="131"/>
      <c r="K913" s="132"/>
    </row>
    <row r="914" spans="1:11" ht="13.2">
      <c r="A914" s="131"/>
      <c r="B914" s="131"/>
      <c r="C914" s="131"/>
      <c r="D914" s="131"/>
      <c r="E914" s="131"/>
      <c r="F914" s="131"/>
      <c r="G914" s="131"/>
      <c r="H914" s="131"/>
      <c r="I914" s="131"/>
      <c r="J914" s="131"/>
      <c r="K914" s="132"/>
    </row>
    <row r="915" spans="1:11" ht="13.2">
      <c r="A915" s="131"/>
      <c r="B915" s="131"/>
      <c r="C915" s="131"/>
      <c r="D915" s="131"/>
      <c r="E915" s="131"/>
      <c r="F915" s="131"/>
      <c r="G915" s="131"/>
      <c r="H915" s="131"/>
      <c r="I915" s="131"/>
      <c r="J915" s="131"/>
      <c r="K915" s="132"/>
    </row>
    <row r="916" spans="1:11" ht="13.2">
      <c r="A916" s="131"/>
      <c r="B916" s="131"/>
      <c r="C916" s="131"/>
      <c r="D916" s="131"/>
      <c r="E916" s="131"/>
      <c r="F916" s="131"/>
      <c r="G916" s="131"/>
      <c r="H916" s="131"/>
      <c r="I916" s="131"/>
      <c r="J916" s="131"/>
      <c r="K916" s="132"/>
    </row>
    <row r="917" spans="1:11" ht="13.2">
      <c r="A917" s="131"/>
      <c r="B917" s="131"/>
      <c r="C917" s="131"/>
      <c r="D917" s="131"/>
      <c r="E917" s="131"/>
      <c r="F917" s="131"/>
      <c r="G917" s="131"/>
      <c r="H917" s="131"/>
      <c r="I917" s="131"/>
      <c r="J917" s="131"/>
      <c r="K917" s="132"/>
    </row>
    <row r="918" spans="1:11" ht="13.2">
      <c r="A918" s="131"/>
      <c r="B918" s="131"/>
      <c r="C918" s="131"/>
      <c r="D918" s="131"/>
      <c r="E918" s="131"/>
      <c r="F918" s="131"/>
      <c r="G918" s="131"/>
      <c r="H918" s="131"/>
      <c r="I918" s="131"/>
      <c r="J918" s="131"/>
      <c r="K918" s="132"/>
    </row>
    <row r="919" spans="1:11" ht="13.2">
      <c r="A919" s="131"/>
      <c r="B919" s="131"/>
      <c r="C919" s="131"/>
      <c r="D919" s="131"/>
      <c r="E919" s="131"/>
      <c r="F919" s="131"/>
      <c r="G919" s="131"/>
      <c r="H919" s="131"/>
      <c r="I919" s="131"/>
      <c r="J919" s="131"/>
      <c r="K919" s="132"/>
    </row>
    <row r="920" spans="1:11" ht="13.2">
      <c r="A920" s="131"/>
      <c r="B920" s="131"/>
      <c r="C920" s="131"/>
      <c r="D920" s="131"/>
      <c r="E920" s="131"/>
      <c r="F920" s="131"/>
      <c r="G920" s="131"/>
      <c r="H920" s="131"/>
      <c r="I920" s="131"/>
      <c r="J920" s="131"/>
      <c r="K920" s="132"/>
    </row>
    <row r="921" spans="1:11" ht="13.2">
      <c r="A921" s="131"/>
      <c r="B921" s="131"/>
      <c r="C921" s="131"/>
      <c r="D921" s="131"/>
      <c r="E921" s="131"/>
      <c r="F921" s="131"/>
      <c r="G921" s="131"/>
      <c r="H921" s="131"/>
      <c r="I921" s="131"/>
      <c r="J921" s="131"/>
      <c r="K921" s="132"/>
    </row>
    <row r="922" spans="1:11" ht="13.2">
      <c r="A922" s="131"/>
      <c r="B922" s="131"/>
      <c r="C922" s="131"/>
      <c r="D922" s="131"/>
      <c r="E922" s="131"/>
      <c r="F922" s="131"/>
      <c r="G922" s="131"/>
      <c r="H922" s="131"/>
      <c r="I922" s="131"/>
      <c r="J922" s="131"/>
      <c r="K922" s="132"/>
    </row>
    <row r="923" spans="1:11" ht="13.2">
      <c r="A923" s="131"/>
      <c r="B923" s="131"/>
      <c r="C923" s="131"/>
      <c r="D923" s="131"/>
      <c r="E923" s="131"/>
      <c r="F923" s="131"/>
      <c r="G923" s="131"/>
      <c r="H923" s="131"/>
      <c r="I923" s="131"/>
      <c r="J923" s="131"/>
      <c r="K923" s="132"/>
    </row>
    <row r="924" spans="1:11" ht="13.2">
      <c r="A924" s="131"/>
      <c r="B924" s="131"/>
      <c r="C924" s="131"/>
      <c r="D924" s="131"/>
      <c r="E924" s="131"/>
      <c r="F924" s="131"/>
      <c r="G924" s="131"/>
      <c r="H924" s="131"/>
      <c r="I924" s="131"/>
      <c r="J924" s="131"/>
      <c r="K924" s="132"/>
    </row>
    <row r="925" spans="1:11" ht="13.2">
      <c r="A925" s="131"/>
      <c r="B925" s="131"/>
      <c r="C925" s="131"/>
      <c r="D925" s="131"/>
      <c r="E925" s="131"/>
      <c r="F925" s="131"/>
      <c r="G925" s="131"/>
      <c r="H925" s="131"/>
      <c r="I925" s="131"/>
      <c r="J925" s="131"/>
      <c r="K925" s="132"/>
    </row>
    <row r="926" spans="1:11" ht="13.2">
      <c r="A926" s="131"/>
      <c r="B926" s="131"/>
      <c r="C926" s="131"/>
      <c r="D926" s="131"/>
      <c r="E926" s="131"/>
      <c r="F926" s="131"/>
      <c r="G926" s="131"/>
      <c r="H926" s="131"/>
      <c r="I926" s="131"/>
      <c r="J926" s="131"/>
      <c r="K926" s="132"/>
    </row>
    <row r="927" spans="1:11" ht="13.2">
      <c r="A927" s="131"/>
      <c r="B927" s="131"/>
      <c r="C927" s="131"/>
      <c r="D927" s="131"/>
      <c r="E927" s="131"/>
      <c r="F927" s="131"/>
      <c r="G927" s="131"/>
      <c r="H927" s="131"/>
      <c r="I927" s="131"/>
      <c r="J927" s="131"/>
      <c r="K927" s="132"/>
    </row>
    <row r="928" spans="1:11" ht="13.2">
      <c r="A928" s="131"/>
      <c r="B928" s="131"/>
      <c r="C928" s="131"/>
      <c r="D928" s="131"/>
      <c r="E928" s="131"/>
      <c r="F928" s="131"/>
      <c r="G928" s="131"/>
      <c r="H928" s="131"/>
      <c r="I928" s="131"/>
      <c r="J928" s="131"/>
      <c r="K928" s="132"/>
    </row>
    <row r="929" spans="1:11" ht="13.2">
      <c r="A929" s="131"/>
      <c r="B929" s="131"/>
      <c r="C929" s="131"/>
      <c r="D929" s="131"/>
      <c r="E929" s="131"/>
      <c r="F929" s="131"/>
      <c r="G929" s="131"/>
      <c r="H929" s="131"/>
      <c r="I929" s="131"/>
      <c r="J929" s="131"/>
      <c r="K929" s="132"/>
    </row>
    <row r="930" spans="1:11" ht="13.2">
      <c r="A930" s="131"/>
      <c r="B930" s="131"/>
      <c r="C930" s="131"/>
      <c r="D930" s="131"/>
      <c r="E930" s="131"/>
      <c r="F930" s="131"/>
      <c r="G930" s="131"/>
      <c r="H930" s="131"/>
      <c r="I930" s="131"/>
      <c r="J930" s="131"/>
      <c r="K930" s="132"/>
    </row>
    <row r="931" spans="1:11" ht="13.2">
      <c r="A931" s="131"/>
      <c r="B931" s="131"/>
      <c r="C931" s="131"/>
      <c r="D931" s="131"/>
      <c r="E931" s="131"/>
      <c r="F931" s="131"/>
      <c r="G931" s="131"/>
      <c r="H931" s="131"/>
      <c r="I931" s="131"/>
      <c r="J931" s="131"/>
      <c r="K931" s="132"/>
    </row>
    <row r="932" spans="1:11" ht="13.2">
      <c r="A932" s="131"/>
      <c r="B932" s="131"/>
      <c r="C932" s="131"/>
      <c r="D932" s="131"/>
      <c r="E932" s="131"/>
      <c r="F932" s="131"/>
      <c r="G932" s="131"/>
      <c r="H932" s="131"/>
      <c r="I932" s="131"/>
      <c r="J932" s="131"/>
      <c r="K932" s="132"/>
    </row>
    <row r="933" spans="1:11" ht="13.2">
      <c r="A933" s="131"/>
      <c r="B933" s="131"/>
      <c r="C933" s="131"/>
      <c r="D933" s="131"/>
      <c r="E933" s="131"/>
      <c r="F933" s="131"/>
      <c r="G933" s="131"/>
      <c r="H933" s="131"/>
      <c r="I933" s="131"/>
      <c r="J933" s="131"/>
      <c r="K933" s="132"/>
    </row>
    <row r="934" spans="1:11" ht="13.2">
      <c r="A934" s="131"/>
      <c r="B934" s="131"/>
      <c r="C934" s="131"/>
      <c r="D934" s="131"/>
      <c r="E934" s="131"/>
      <c r="F934" s="131"/>
      <c r="G934" s="131"/>
      <c r="H934" s="131"/>
      <c r="I934" s="131"/>
      <c r="J934" s="131"/>
      <c r="K934" s="132"/>
    </row>
    <row r="935" spans="1:11" ht="13.2">
      <c r="A935" s="131"/>
      <c r="B935" s="131"/>
      <c r="C935" s="131"/>
      <c r="D935" s="131"/>
      <c r="E935" s="131"/>
      <c r="F935" s="131"/>
      <c r="G935" s="131"/>
      <c r="H935" s="131"/>
      <c r="I935" s="131"/>
      <c r="J935" s="131"/>
      <c r="K935" s="132"/>
    </row>
    <row r="936" spans="1:11" ht="13.2">
      <c r="A936" s="131"/>
      <c r="B936" s="131"/>
      <c r="C936" s="131"/>
      <c r="D936" s="131"/>
      <c r="E936" s="131"/>
      <c r="F936" s="131"/>
      <c r="G936" s="131"/>
      <c r="H936" s="131"/>
      <c r="I936" s="131"/>
      <c r="J936" s="131"/>
      <c r="K936" s="132"/>
    </row>
    <row r="937" spans="1:11" ht="13.2">
      <c r="A937" s="131"/>
      <c r="B937" s="131"/>
      <c r="C937" s="131"/>
      <c r="D937" s="131"/>
      <c r="E937" s="131"/>
      <c r="F937" s="131"/>
      <c r="G937" s="131"/>
      <c r="H937" s="131"/>
      <c r="I937" s="131"/>
      <c r="J937" s="131"/>
      <c r="K937" s="132"/>
    </row>
    <row r="938" spans="1:11" ht="13.2">
      <c r="A938" s="131"/>
      <c r="B938" s="131"/>
      <c r="C938" s="131"/>
      <c r="D938" s="131"/>
      <c r="E938" s="131"/>
      <c r="F938" s="131"/>
      <c r="G938" s="131"/>
      <c r="H938" s="131"/>
      <c r="I938" s="131"/>
      <c r="J938" s="131"/>
      <c r="K938" s="132"/>
    </row>
    <row r="939" spans="1:11" ht="13.2">
      <c r="A939" s="131"/>
      <c r="B939" s="131"/>
      <c r="C939" s="131"/>
      <c r="D939" s="131"/>
      <c r="E939" s="131"/>
      <c r="F939" s="131"/>
      <c r="G939" s="131"/>
      <c r="H939" s="131"/>
      <c r="I939" s="131"/>
      <c r="J939" s="131"/>
      <c r="K939" s="132"/>
    </row>
    <row r="940" spans="1:11" ht="13.2">
      <c r="A940" s="131"/>
      <c r="B940" s="131"/>
      <c r="C940" s="131"/>
      <c r="D940" s="131"/>
      <c r="E940" s="131"/>
      <c r="F940" s="131"/>
      <c r="G940" s="131"/>
      <c r="H940" s="131"/>
      <c r="I940" s="131"/>
      <c r="J940" s="131"/>
      <c r="K940" s="132"/>
    </row>
    <row r="941" spans="1:11" ht="13.2">
      <c r="A941" s="131"/>
      <c r="B941" s="131"/>
      <c r="C941" s="131"/>
      <c r="D941" s="131"/>
      <c r="E941" s="131"/>
      <c r="F941" s="131"/>
      <c r="G941" s="131"/>
      <c r="H941" s="131"/>
      <c r="I941" s="131"/>
      <c r="J941" s="131"/>
      <c r="K941" s="132"/>
    </row>
    <row r="942" spans="1:11" ht="13.2">
      <c r="A942" s="131"/>
      <c r="B942" s="131"/>
      <c r="C942" s="131"/>
      <c r="D942" s="131"/>
      <c r="E942" s="131"/>
      <c r="F942" s="131"/>
      <c r="G942" s="131"/>
      <c r="H942" s="131"/>
      <c r="I942" s="131"/>
      <c r="J942" s="131"/>
      <c r="K942" s="132"/>
    </row>
    <row r="943" spans="1:11" ht="13.2">
      <c r="A943" s="131"/>
      <c r="B943" s="131"/>
      <c r="C943" s="131"/>
      <c r="D943" s="131"/>
      <c r="E943" s="131"/>
      <c r="F943" s="131"/>
      <c r="G943" s="131"/>
      <c r="H943" s="131"/>
      <c r="I943" s="131"/>
      <c r="J943" s="131"/>
      <c r="K943" s="132"/>
    </row>
    <row r="944" spans="1:11" ht="13.2">
      <c r="A944" s="131"/>
      <c r="B944" s="131"/>
      <c r="C944" s="131"/>
      <c r="D944" s="131"/>
      <c r="E944" s="131"/>
      <c r="F944" s="131"/>
      <c r="G944" s="131"/>
      <c r="H944" s="131"/>
      <c r="I944" s="131"/>
      <c r="J944" s="131"/>
      <c r="K944" s="132"/>
    </row>
    <row r="945" spans="1:11" ht="13.2">
      <c r="A945" s="131"/>
      <c r="B945" s="131"/>
      <c r="C945" s="131"/>
      <c r="D945" s="131"/>
      <c r="E945" s="131"/>
      <c r="F945" s="131"/>
      <c r="G945" s="131"/>
      <c r="H945" s="131"/>
      <c r="I945" s="131"/>
      <c r="J945" s="131"/>
      <c r="K945" s="132"/>
    </row>
    <row r="946" spans="1:11" ht="13.2">
      <c r="A946" s="131"/>
      <c r="B946" s="131"/>
      <c r="C946" s="131"/>
      <c r="D946" s="131"/>
      <c r="E946" s="131"/>
      <c r="F946" s="131"/>
      <c r="G946" s="131"/>
      <c r="H946" s="131"/>
      <c r="I946" s="131"/>
      <c r="J946" s="131"/>
      <c r="K946" s="132"/>
    </row>
    <row r="947" spans="1:11" ht="13.2">
      <c r="A947" s="131"/>
      <c r="B947" s="131"/>
      <c r="C947" s="131"/>
      <c r="D947" s="131"/>
      <c r="E947" s="131"/>
      <c r="F947" s="131"/>
      <c r="G947" s="131"/>
      <c r="H947" s="131"/>
      <c r="I947" s="131"/>
      <c r="J947" s="131"/>
      <c r="K947" s="132"/>
    </row>
    <row r="948" spans="1:11" ht="13.2">
      <c r="A948" s="131"/>
      <c r="B948" s="131"/>
      <c r="C948" s="131"/>
      <c r="D948" s="131"/>
      <c r="E948" s="131"/>
      <c r="F948" s="131"/>
      <c r="G948" s="131"/>
      <c r="H948" s="131"/>
      <c r="I948" s="131"/>
      <c r="J948" s="131"/>
      <c r="K948" s="132"/>
    </row>
    <row r="949" spans="1:11" ht="13.2">
      <c r="A949" s="131"/>
      <c r="B949" s="131"/>
      <c r="C949" s="131"/>
      <c r="D949" s="131"/>
      <c r="E949" s="131"/>
      <c r="F949" s="131"/>
      <c r="G949" s="131"/>
      <c r="H949" s="131"/>
      <c r="I949" s="131"/>
      <c r="J949" s="131"/>
      <c r="K949" s="132"/>
    </row>
    <row r="950" spans="1:11" ht="13.2">
      <c r="A950" s="131"/>
      <c r="B950" s="131"/>
      <c r="C950" s="131"/>
      <c r="D950" s="131"/>
      <c r="E950" s="131"/>
      <c r="F950" s="131"/>
      <c r="G950" s="131"/>
      <c r="H950" s="131"/>
      <c r="I950" s="131"/>
      <c r="J950" s="131"/>
      <c r="K950" s="132"/>
    </row>
    <row r="951" spans="1:11" ht="13.2">
      <c r="A951" s="131"/>
      <c r="B951" s="131"/>
      <c r="C951" s="131"/>
      <c r="D951" s="131"/>
      <c r="E951" s="131"/>
      <c r="F951" s="131"/>
      <c r="G951" s="131"/>
      <c r="H951" s="131"/>
      <c r="I951" s="131"/>
      <c r="J951" s="131"/>
      <c r="K951" s="132"/>
    </row>
    <row r="952" spans="1:11" ht="13.2">
      <c r="A952" s="131"/>
      <c r="B952" s="131"/>
      <c r="C952" s="131"/>
      <c r="D952" s="131"/>
      <c r="E952" s="131"/>
      <c r="F952" s="131"/>
      <c r="G952" s="131"/>
      <c r="H952" s="131"/>
      <c r="I952" s="131"/>
      <c r="J952" s="131"/>
      <c r="K952" s="132"/>
    </row>
    <row r="953" spans="1:11" ht="13.2">
      <c r="A953" s="131"/>
      <c r="B953" s="131"/>
      <c r="C953" s="131"/>
      <c r="D953" s="131"/>
      <c r="E953" s="131"/>
      <c r="F953" s="131"/>
      <c r="G953" s="131"/>
      <c r="H953" s="131"/>
      <c r="I953" s="131"/>
      <c r="J953" s="131"/>
      <c r="K953" s="132"/>
    </row>
    <row r="954" spans="1:11" ht="13.2">
      <c r="A954" s="131"/>
      <c r="B954" s="131"/>
      <c r="C954" s="131"/>
      <c r="D954" s="131"/>
      <c r="E954" s="131"/>
      <c r="F954" s="131"/>
      <c r="G954" s="131"/>
      <c r="H954" s="131"/>
      <c r="I954" s="131"/>
      <c r="J954" s="131"/>
      <c r="K954" s="132"/>
    </row>
    <row r="955" spans="1:11" ht="13.2">
      <c r="A955" s="131"/>
      <c r="B955" s="131"/>
      <c r="C955" s="131"/>
      <c r="D955" s="131"/>
      <c r="E955" s="131"/>
      <c r="F955" s="131"/>
      <c r="G955" s="131"/>
      <c r="H955" s="131"/>
      <c r="I955" s="131"/>
      <c r="J955" s="131"/>
      <c r="K955" s="132"/>
    </row>
    <row r="956" spans="1:11" ht="13.2">
      <c r="A956" s="131"/>
      <c r="B956" s="131"/>
      <c r="C956" s="131"/>
      <c r="D956" s="131"/>
      <c r="E956" s="131"/>
      <c r="F956" s="131"/>
      <c r="G956" s="131"/>
      <c r="H956" s="131"/>
      <c r="I956" s="131"/>
      <c r="J956" s="131"/>
      <c r="K956" s="132"/>
    </row>
    <row r="957" spans="1:11" ht="13.2">
      <c r="A957" s="131"/>
      <c r="B957" s="131"/>
      <c r="C957" s="131"/>
      <c r="D957" s="131"/>
      <c r="E957" s="131"/>
      <c r="F957" s="131"/>
      <c r="G957" s="131"/>
      <c r="H957" s="131"/>
      <c r="I957" s="131"/>
      <c r="J957" s="131"/>
      <c r="K957" s="132"/>
    </row>
    <row r="958" spans="1:11" ht="13.2">
      <c r="A958" s="131"/>
      <c r="B958" s="131"/>
      <c r="C958" s="131"/>
      <c r="D958" s="131"/>
      <c r="E958" s="131"/>
      <c r="F958" s="131"/>
      <c r="G958" s="131"/>
      <c r="H958" s="131"/>
      <c r="I958" s="131"/>
      <c r="J958" s="131"/>
      <c r="K958" s="132"/>
    </row>
    <row r="959" spans="1:11" ht="13.2">
      <c r="A959" s="131"/>
      <c r="B959" s="131"/>
      <c r="C959" s="131"/>
      <c r="D959" s="131"/>
      <c r="E959" s="131"/>
      <c r="F959" s="131"/>
      <c r="G959" s="131"/>
      <c r="H959" s="131"/>
      <c r="I959" s="131"/>
      <c r="J959" s="131"/>
      <c r="K959" s="132"/>
    </row>
    <row r="960" spans="1:11" ht="13.2">
      <c r="A960" s="131"/>
      <c r="B960" s="131"/>
      <c r="C960" s="131"/>
      <c r="D960" s="131"/>
      <c r="E960" s="131"/>
      <c r="F960" s="131"/>
      <c r="G960" s="131"/>
      <c r="H960" s="131"/>
      <c r="I960" s="131"/>
      <c r="J960" s="131"/>
      <c r="K960" s="132"/>
    </row>
    <row r="961" spans="1:11" ht="13.2">
      <c r="A961" s="131"/>
      <c r="B961" s="131"/>
      <c r="C961" s="131"/>
      <c r="D961" s="131"/>
      <c r="E961" s="131"/>
      <c r="F961" s="131"/>
      <c r="G961" s="131"/>
      <c r="H961" s="131"/>
      <c r="I961" s="131"/>
      <c r="J961" s="131"/>
      <c r="K961" s="132"/>
    </row>
    <row r="962" spans="1:11" ht="13.2">
      <c r="A962" s="131"/>
      <c r="B962" s="131"/>
      <c r="C962" s="131"/>
      <c r="D962" s="131"/>
      <c r="E962" s="131"/>
      <c r="F962" s="131"/>
      <c r="G962" s="131"/>
      <c r="H962" s="131"/>
      <c r="I962" s="131"/>
      <c r="J962" s="131"/>
      <c r="K962" s="132"/>
    </row>
    <row r="963" spans="1:11" ht="13.2">
      <c r="A963" s="131"/>
      <c r="B963" s="131"/>
      <c r="C963" s="131"/>
      <c r="D963" s="131"/>
      <c r="E963" s="131"/>
      <c r="F963" s="131"/>
      <c r="G963" s="131"/>
      <c r="H963" s="131"/>
      <c r="I963" s="131"/>
      <c r="J963" s="131"/>
      <c r="K963" s="132"/>
    </row>
    <row r="964" spans="1:11" ht="13.2">
      <c r="A964" s="131"/>
      <c r="B964" s="131"/>
      <c r="C964" s="131"/>
      <c r="D964" s="131"/>
      <c r="E964" s="131"/>
      <c r="F964" s="131"/>
      <c r="G964" s="131"/>
      <c r="H964" s="131"/>
      <c r="I964" s="131"/>
      <c r="J964" s="131"/>
      <c r="K964" s="132"/>
    </row>
    <row r="965" spans="1:11" ht="13.2">
      <c r="A965" s="131"/>
      <c r="B965" s="131"/>
      <c r="C965" s="131"/>
      <c r="D965" s="131"/>
      <c r="E965" s="131"/>
      <c r="F965" s="131"/>
      <c r="G965" s="131"/>
      <c r="H965" s="131"/>
      <c r="I965" s="131"/>
      <c r="J965" s="131"/>
      <c r="K965" s="132"/>
    </row>
    <row r="966" spans="1:11" ht="13.2">
      <c r="A966" s="131"/>
      <c r="B966" s="131"/>
      <c r="C966" s="131"/>
      <c r="D966" s="131"/>
      <c r="E966" s="131"/>
      <c r="F966" s="131"/>
      <c r="G966" s="131"/>
      <c r="H966" s="131"/>
      <c r="I966" s="131"/>
      <c r="J966" s="131"/>
      <c r="K966" s="132"/>
    </row>
    <row r="967" spans="1:11" ht="13.2">
      <c r="A967" s="131"/>
      <c r="B967" s="131"/>
      <c r="C967" s="131"/>
      <c r="D967" s="131"/>
      <c r="E967" s="131"/>
      <c r="F967" s="131"/>
      <c r="G967" s="131"/>
      <c r="H967" s="131"/>
      <c r="I967" s="131"/>
      <c r="J967" s="131"/>
      <c r="K967" s="132"/>
    </row>
    <row r="968" spans="1:11" ht="13.2">
      <c r="A968" s="131"/>
      <c r="B968" s="131"/>
      <c r="C968" s="131"/>
      <c r="D968" s="131"/>
      <c r="E968" s="131"/>
      <c r="F968" s="131"/>
      <c r="G968" s="131"/>
      <c r="H968" s="131"/>
      <c r="I968" s="131"/>
      <c r="J968" s="131"/>
      <c r="K968" s="132"/>
    </row>
    <row r="969" spans="1:11" ht="13.2">
      <c r="A969" s="131"/>
      <c r="B969" s="131"/>
      <c r="C969" s="131"/>
      <c r="D969" s="131"/>
      <c r="E969" s="131"/>
      <c r="F969" s="131"/>
      <c r="G969" s="131"/>
      <c r="H969" s="131"/>
      <c r="I969" s="131"/>
      <c r="J969" s="131"/>
      <c r="K969" s="132"/>
    </row>
    <row r="970" spans="1:11" ht="13.2">
      <c r="A970" s="131"/>
      <c r="B970" s="131"/>
      <c r="C970" s="131"/>
      <c r="D970" s="131"/>
      <c r="E970" s="131"/>
      <c r="F970" s="131"/>
      <c r="G970" s="131"/>
      <c r="H970" s="131"/>
      <c r="I970" s="131"/>
      <c r="J970" s="131"/>
      <c r="K970" s="132"/>
    </row>
    <row r="971" spans="1:11" ht="13.2">
      <c r="A971" s="131"/>
      <c r="B971" s="131"/>
      <c r="C971" s="131"/>
      <c r="D971" s="131"/>
      <c r="E971" s="131"/>
      <c r="F971" s="131"/>
      <c r="G971" s="131"/>
      <c r="H971" s="131"/>
      <c r="I971" s="131"/>
      <c r="J971" s="131"/>
      <c r="K971" s="132"/>
    </row>
    <row r="972" spans="1:11" ht="13.2">
      <c r="A972" s="131"/>
      <c r="B972" s="131"/>
      <c r="C972" s="131"/>
      <c r="D972" s="131"/>
      <c r="E972" s="131"/>
      <c r="F972" s="131"/>
      <c r="G972" s="131"/>
      <c r="H972" s="131"/>
      <c r="I972" s="131"/>
      <c r="J972" s="131"/>
      <c r="K972" s="132"/>
    </row>
    <row r="973" spans="1:11" ht="13.2">
      <c r="A973" s="131"/>
      <c r="B973" s="131"/>
      <c r="C973" s="131"/>
      <c r="D973" s="131"/>
      <c r="E973" s="131"/>
      <c r="F973" s="131"/>
      <c r="G973" s="131"/>
      <c r="H973" s="131"/>
      <c r="I973" s="131"/>
      <c r="J973" s="131"/>
      <c r="K973" s="132"/>
    </row>
    <row r="974" spans="1:11" ht="13.2">
      <c r="A974" s="131"/>
      <c r="B974" s="131"/>
      <c r="C974" s="131"/>
      <c r="D974" s="131"/>
      <c r="E974" s="131"/>
      <c r="F974" s="131"/>
      <c r="G974" s="131"/>
      <c r="H974" s="131"/>
      <c r="I974" s="131"/>
      <c r="J974" s="131"/>
      <c r="K974" s="132"/>
    </row>
    <row r="975" spans="1:11" ht="13.2">
      <c r="A975" s="131"/>
      <c r="B975" s="131"/>
      <c r="C975" s="131"/>
      <c r="D975" s="131"/>
      <c r="E975" s="131"/>
      <c r="F975" s="131"/>
      <c r="G975" s="131"/>
      <c r="H975" s="131"/>
      <c r="I975" s="131"/>
      <c r="J975" s="131"/>
      <c r="K975" s="132"/>
    </row>
    <row r="976" spans="1:11" ht="13.2">
      <c r="A976" s="131"/>
      <c r="B976" s="131"/>
      <c r="C976" s="131"/>
      <c r="D976" s="131"/>
      <c r="E976" s="131"/>
      <c r="F976" s="131"/>
      <c r="G976" s="131"/>
      <c r="H976" s="131"/>
      <c r="I976" s="131"/>
      <c r="J976" s="131"/>
      <c r="K976" s="132"/>
    </row>
    <row r="977" spans="1:11" ht="13.2">
      <c r="A977" s="131"/>
      <c r="B977" s="131"/>
      <c r="C977" s="131"/>
      <c r="D977" s="131"/>
      <c r="E977" s="131"/>
      <c r="F977" s="131"/>
      <c r="G977" s="131"/>
      <c r="H977" s="131"/>
      <c r="I977" s="131"/>
      <c r="J977" s="131"/>
      <c r="K977" s="132"/>
    </row>
    <row r="978" spans="1:11" ht="13.2">
      <c r="A978" s="131"/>
      <c r="B978" s="131"/>
      <c r="C978" s="131"/>
      <c r="D978" s="131"/>
      <c r="E978" s="131"/>
      <c r="F978" s="131"/>
      <c r="G978" s="131"/>
      <c r="H978" s="131"/>
      <c r="I978" s="131"/>
      <c r="J978" s="131"/>
      <c r="K978" s="132"/>
    </row>
    <row r="979" spans="1:11" ht="13.2">
      <c r="A979" s="131"/>
      <c r="B979" s="131"/>
      <c r="C979" s="131"/>
      <c r="D979" s="131"/>
      <c r="E979" s="131"/>
      <c r="F979" s="131"/>
      <c r="G979" s="131"/>
      <c r="H979" s="131"/>
      <c r="I979" s="131"/>
      <c r="J979" s="131"/>
      <c r="K979" s="132"/>
    </row>
    <row r="980" spans="1:11" ht="13.2">
      <c r="A980" s="131"/>
      <c r="B980" s="131"/>
      <c r="C980" s="131"/>
      <c r="D980" s="131"/>
      <c r="E980" s="131"/>
      <c r="F980" s="131"/>
      <c r="G980" s="131"/>
      <c r="H980" s="131"/>
      <c r="I980" s="131"/>
      <c r="J980" s="131"/>
      <c r="K980" s="132"/>
    </row>
    <row r="981" spans="1:11" ht="13.2">
      <c r="A981" s="131"/>
      <c r="B981" s="131"/>
      <c r="C981" s="131"/>
      <c r="D981" s="131"/>
      <c r="E981" s="131"/>
      <c r="F981" s="131"/>
      <c r="G981" s="131"/>
      <c r="H981" s="131"/>
      <c r="I981" s="131"/>
      <c r="J981" s="131"/>
      <c r="K981" s="132"/>
    </row>
    <row r="982" spans="1:11" ht="13.2">
      <c r="A982" s="131"/>
      <c r="B982" s="131"/>
      <c r="C982" s="131"/>
      <c r="D982" s="131"/>
      <c r="E982" s="131"/>
      <c r="F982" s="131"/>
      <c r="G982" s="131"/>
      <c r="H982" s="131"/>
      <c r="I982" s="131"/>
      <c r="J982" s="131"/>
      <c r="K982" s="132"/>
    </row>
    <row r="983" spans="1:11" ht="13.2">
      <c r="A983" s="131"/>
      <c r="B983" s="131"/>
      <c r="C983" s="131"/>
      <c r="D983" s="131"/>
      <c r="E983" s="131"/>
      <c r="F983" s="131"/>
      <c r="G983" s="131"/>
      <c r="H983" s="131"/>
      <c r="I983" s="131"/>
      <c r="J983" s="131"/>
      <c r="K983" s="132"/>
    </row>
    <row r="984" spans="1:11" ht="13.2">
      <c r="A984" s="131"/>
      <c r="B984" s="131"/>
      <c r="C984" s="131"/>
      <c r="D984" s="131"/>
      <c r="E984" s="131"/>
      <c r="F984" s="131"/>
      <c r="G984" s="131"/>
      <c r="H984" s="131"/>
      <c r="I984" s="131"/>
      <c r="J984" s="131"/>
      <c r="K984" s="132"/>
    </row>
    <row r="985" spans="1:11" ht="13.2">
      <c r="A985" s="131"/>
      <c r="B985" s="131"/>
      <c r="C985" s="131"/>
      <c r="D985" s="131"/>
      <c r="E985" s="131"/>
      <c r="F985" s="131"/>
      <c r="G985" s="131"/>
      <c r="H985" s="131"/>
      <c r="I985" s="131"/>
      <c r="J985" s="131"/>
      <c r="K985" s="132"/>
    </row>
    <row r="986" spans="1:11" ht="13.2">
      <c r="A986" s="131"/>
      <c r="B986" s="131"/>
      <c r="C986" s="131"/>
      <c r="D986" s="131"/>
      <c r="E986" s="131"/>
      <c r="F986" s="131"/>
      <c r="G986" s="131"/>
      <c r="H986" s="131"/>
      <c r="I986" s="131"/>
      <c r="J986" s="131"/>
      <c r="K986" s="132"/>
    </row>
    <row r="987" spans="1:11" ht="13.2">
      <c r="A987" s="131"/>
      <c r="B987" s="131"/>
      <c r="C987" s="131"/>
      <c r="D987" s="131"/>
      <c r="E987" s="131"/>
      <c r="F987" s="131"/>
      <c r="G987" s="131"/>
      <c r="H987" s="131"/>
      <c r="I987" s="131"/>
      <c r="J987" s="131"/>
      <c r="K987" s="132"/>
    </row>
    <row r="988" spans="1:11" ht="13.2">
      <c r="A988" s="131"/>
      <c r="B988" s="131"/>
      <c r="C988" s="131"/>
      <c r="D988" s="131"/>
      <c r="E988" s="131"/>
      <c r="F988" s="131"/>
      <c r="G988" s="131"/>
      <c r="H988" s="131"/>
      <c r="I988" s="131"/>
      <c r="J988" s="131"/>
      <c r="K988" s="132"/>
    </row>
    <row r="989" spans="1:11" ht="13.2">
      <c r="A989" s="131"/>
      <c r="B989" s="131"/>
      <c r="C989" s="131"/>
      <c r="D989" s="131"/>
      <c r="E989" s="131"/>
      <c r="F989" s="131"/>
      <c r="G989" s="131"/>
      <c r="H989" s="131"/>
      <c r="I989" s="131"/>
      <c r="J989" s="131"/>
      <c r="K989" s="132"/>
    </row>
    <row r="990" spans="1:11" ht="13.2">
      <c r="A990" s="131"/>
      <c r="B990" s="131"/>
      <c r="C990" s="131"/>
      <c r="D990" s="131"/>
      <c r="E990" s="131"/>
      <c r="F990" s="131"/>
      <c r="G990" s="131"/>
      <c r="H990" s="131"/>
      <c r="I990" s="131"/>
      <c r="J990" s="131"/>
      <c r="K990" s="132"/>
    </row>
    <row r="991" spans="1:11" ht="13.2">
      <c r="A991" s="131"/>
      <c r="B991" s="131"/>
      <c r="C991" s="131"/>
      <c r="D991" s="131"/>
      <c r="E991" s="131"/>
      <c r="F991" s="131"/>
      <c r="G991" s="131"/>
      <c r="H991" s="131"/>
      <c r="I991" s="131"/>
      <c r="J991" s="131"/>
      <c r="K991" s="132"/>
    </row>
    <row r="992" spans="1:11" ht="13.2">
      <c r="A992" s="131"/>
      <c r="B992" s="131"/>
      <c r="C992" s="131"/>
      <c r="D992" s="131"/>
      <c r="E992" s="131"/>
      <c r="F992" s="131"/>
      <c r="G992" s="131"/>
      <c r="H992" s="131"/>
      <c r="I992" s="131"/>
      <c r="J992" s="131"/>
      <c r="K992" s="132"/>
    </row>
    <row r="993" spans="1:11" ht="13.2">
      <c r="A993" s="131"/>
      <c r="B993" s="131"/>
      <c r="C993" s="131"/>
      <c r="D993" s="131"/>
      <c r="E993" s="131"/>
      <c r="F993" s="131"/>
      <c r="G993" s="131"/>
      <c r="H993" s="131"/>
      <c r="I993" s="131"/>
      <c r="J993" s="131"/>
      <c r="K993" s="132"/>
    </row>
    <row r="994" spans="1:11" ht="13.2">
      <c r="A994" s="131"/>
      <c r="B994" s="131"/>
      <c r="C994" s="131"/>
      <c r="D994" s="131"/>
      <c r="E994" s="131"/>
      <c r="F994" s="131"/>
      <c r="G994" s="131"/>
      <c r="H994" s="131"/>
      <c r="I994" s="131"/>
      <c r="J994" s="131"/>
      <c r="K994" s="132"/>
    </row>
    <row r="995" spans="1:11" ht="13.2">
      <c r="A995" s="131"/>
      <c r="B995" s="131"/>
      <c r="C995" s="131"/>
      <c r="D995" s="131"/>
      <c r="E995" s="131"/>
      <c r="F995" s="131"/>
      <c r="G995" s="131"/>
      <c r="H995" s="131"/>
      <c r="I995" s="131"/>
      <c r="J995" s="131"/>
      <c r="K995" s="132"/>
    </row>
    <row r="996" spans="1:11" ht="13.2">
      <c r="A996" s="131"/>
      <c r="B996" s="131"/>
      <c r="C996" s="131"/>
      <c r="D996" s="131"/>
      <c r="E996" s="131"/>
      <c r="F996" s="131"/>
      <c r="G996" s="131"/>
      <c r="H996" s="131"/>
      <c r="I996" s="131"/>
      <c r="J996" s="131"/>
      <c r="K996" s="132"/>
    </row>
    <row r="997" spans="1:11" ht="13.2">
      <c r="A997" s="131"/>
      <c r="B997" s="131"/>
      <c r="C997" s="131"/>
      <c r="D997" s="131"/>
      <c r="E997" s="131"/>
      <c r="F997" s="131"/>
      <c r="G997" s="131"/>
      <c r="H997" s="131"/>
      <c r="I997" s="131"/>
      <c r="J997" s="131"/>
      <c r="K997" s="132"/>
    </row>
    <row r="998" spans="1:11" ht="13.2">
      <c r="A998" s="131"/>
      <c r="B998" s="131"/>
      <c r="C998" s="131"/>
      <c r="D998" s="131"/>
      <c r="E998" s="131"/>
      <c r="F998" s="131"/>
      <c r="G998" s="131"/>
      <c r="H998" s="131"/>
      <c r="I998" s="131"/>
      <c r="J998" s="131"/>
      <c r="K998" s="132"/>
    </row>
    <row r="999" spans="1:11" ht="13.2">
      <c r="A999" s="131"/>
      <c r="B999" s="131"/>
      <c r="C999" s="131"/>
      <c r="D999" s="131"/>
      <c r="E999" s="131"/>
      <c r="F999" s="131"/>
      <c r="G999" s="131"/>
      <c r="H999" s="131"/>
      <c r="I999" s="131"/>
      <c r="J999" s="131"/>
      <c r="K999" s="132"/>
    </row>
    <row r="1000" spans="1:11" ht="13.2">
      <c r="A1000" s="131"/>
      <c r="B1000" s="131"/>
      <c r="C1000" s="131"/>
      <c r="D1000" s="131"/>
      <c r="E1000" s="131"/>
      <c r="F1000" s="131"/>
      <c r="G1000" s="131"/>
      <c r="H1000" s="131"/>
      <c r="I1000" s="131"/>
      <c r="J1000" s="131"/>
      <c r="K1000" s="132"/>
    </row>
    <row r="1001" spans="1:11" ht="13.2">
      <c r="A1001" s="131"/>
      <c r="B1001" s="131"/>
      <c r="C1001" s="131"/>
      <c r="D1001" s="131"/>
      <c r="E1001" s="131"/>
      <c r="F1001" s="131"/>
      <c r="G1001" s="131"/>
      <c r="H1001" s="131"/>
      <c r="I1001" s="131"/>
      <c r="J1001" s="131"/>
      <c r="K1001" s="132"/>
    </row>
  </sheetData>
  <mergeCells count="24">
    <mergeCell ref="K112:K116"/>
    <mergeCell ref="K117:K121"/>
    <mergeCell ref="K72:K76"/>
    <mergeCell ref="K77:K81"/>
    <mergeCell ref="K82:K86"/>
    <mergeCell ref="K87:K91"/>
    <mergeCell ref="K92:K96"/>
    <mergeCell ref="K97:K101"/>
    <mergeCell ref="K102:K106"/>
    <mergeCell ref="K52:K56"/>
    <mergeCell ref="K57:K61"/>
    <mergeCell ref="K62:K66"/>
    <mergeCell ref="K67:K71"/>
    <mergeCell ref="K107:K111"/>
    <mergeCell ref="K27:K31"/>
    <mergeCell ref="K32:K36"/>
    <mergeCell ref="K37:K41"/>
    <mergeCell ref="K42:K46"/>
    <mergeCell ref="K47:K51"/>
    <mergeCell ref="K2:K6"/>
    <mergeCell ref="K7:K11"/>
    <mergeCell ref="K12:K16"/>
    <mergeCell ref="K17:K21"/>
    <mergeCell ref="K22:K26"/>
  </mergeCells>
  <hyperlinks>
    <hyperlink ref="K22" r:id="rId1" xr:uid="{00000000-0004-0000-0500-000000000000}"/>
    <hyperlink ref="K27" r:id="rId2" xr:uid="{00000000-0004-0000-0500-000001000000}"/>
    <hyperlink ref="K32" r:id="rId3" xr:uid="{00000000-0004-0000-0500-000002000000}"/>
    <hyperlink ref="K57" r:id="rId4" xr:uid="{00000000-0004-0000-0500-000003000000}"/>
    <hyperlink ref="K62" r:id="rId5" xr:uid="{00000000-0004-0000-0500-000004000000}"/>
    <hyperlink ref="K87" r:id="rId6" xr:uid="{00000000-0004-0000-0500-000005000000}"/>
    <hyperlink ref="K102" r:id="rId7" xr:uid="{00000000-0004-0000-0500-000006000000}"/>
    <hyperlink ref="K112" r:id="rId8" xr:uid="{00000000-0004-0000-05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01"/>
  <sheetViews>
    <sheetView workbookViewId="0">
      <pane ySplit="1" topLeftCell="A65" activePane="bottomLeft" state="frozen"/>
      <selection pane="bottomLeft" activeCell="K79" sqref="K79"/>
    </sheetView>
  </sheetViews>
  <sheetFormatPr defaultColWidth="14.44140625" defaultRowHeight="15.75" customHeight="1"/>
  <cols>
    <col min="2" max="2" width="23.109375" customWidth="1"/>
    <col min="6" max="12" width="21.5546875" customWidth="1"/>
    <col min="13" max="13" width="61.88671875" customWidth="1"/>
  </cols>
  <sheetData>
    <row r="1" spans="1:13" ht="13.2">
      <c r="A1" s="115" t="s">
        <v>492</v>
      </c>
      <c r="B1" s="116" t="s">
        <v>493</v>
      </c>
      <c r="C1" s="115" t="s">
        <v>494</v>
      </c>
      <c r="D1" s="115" t="s">
        <v>10</v>
      </c>
      <c r="E1" s="115" t="s">
        <v>495</v>
      </c>
      <c r="F1" s="133" t="s">
        <v>552</v>
      </c>
      <c r="G1" s="133" t="s">
        <v>553</v>
      </c>
      <c r="H1" s="133" t="s">
        <v>554</v>
      </c>
      <c r="I1" s="133" t="s">
        <v>555</v>
      </c>
      <c r="J1" s="133" t="s">
        <v>556</v>
      </c>
      <c r="K1" s="133" t="s">
        <v>557</v>
      </c>
      <c r="L1" s="133" t="s">
        <v>558</v>
      </c>
      <c r="M1" s="117" t="s">
        <v>559</v>
      </c>
    </row>
    <row r="2" spans="1:13" ht="13.2">
      <c r="A2" s="134">
        <v>19120433</v>
      </c>
      <c r="B2" s="135" t="s">
        <v>23</v>
      </c>
      <c r="C2" s="136">
        <v>1</v>
      </c>
      <c r="D2" s="134" t="s">
        <v>21</v>
      </c>
      <c r="E2" s="195" t="s">
        <v>507</v>
      </c>
      <c r="F2" s="134">
        <f t="shared" ref="F2:F121" si="0">G2</f>
        <v>56</v>
      </c>
      <c r="G2" s="134">
        <f t="shared" ref="G2:G121" si="1">SUM(H2:L2)</f>
        <v>56</v>
      </c>
      <c r="H2" s="134">
        <v>10</v>
      </c>
      <c r="I2" s="134">
        <v>10</v>
      </c>
      <c r="J2" s="134">
        <v>5</v>
      </c>
      <c r="K2" s="134">
        <v>30</v>
      </c>
      <c r="L2" s="134">
        <v>1</v>
      </c>
      <c r="M2" s="196" t="s">
        <v>560</v>
      </c>
    </row>
    <row r="3" spans="1:13" ht="13.2">
      <c r="A3" s="134">
        <v>19120349</v>
      </c>
      <c r="B3" s="135" t="s">
        <v>31</v>
      </c>
      <c r="C3" s="136">
        <v>1</v>
      </c>
      <c r="D3" s="134" t="s">
        <v>21</v>
      </c>
      <c r="E3" s="185"/>
      <c r="F3" s="134">
        <f t="shared" si="0"/>
        <v>56</v>
      </c>
      <c r="G3" s="134">
        <f t="shared" si="1"/>
        <v>56</v>
      </c>
      <c r="H3" s="134">
        <v>10</v>
      </c>
      <c r="I3" s="134">
        <v>10</v>
      </c>
      <c r="J3" s="134">
        <v>5</v>
      </c>
      <c r="K3" s="134">
        <v>30</v>
      </c>
      <c r="L3" s="134">
        <v>1</v>
      </c>
      <c r="M3" s="185"/>
    </row>
    <row r="4" spans="1:13" ht="13.2">
      <c r="A4" s="134">
        <v>19120461</v>
      </c>
      <c r="B4" s="135" t="s">
        <v>35</v>
      </c>
      <c r="C4" s="136">
        <v>1</v>
      </c>
      <c r="D4" s="134" t="s">
        <v>21</v>
      </c>
      <c r="E4" s="185"/>
      <c r="F4" s="134">
        <f t="shared" si="0"/>
        <v>56</v>
      </c>
      <c r="G4" s="134">
        <f t="shared" si="1"/>
        <v>56</v>
      </c>
      <c r="H4" s="134">
        <v>10</v>
      </c>
      <c r="I4" s="134">
        <v>10</v>
      </c>
      <c r="J4" s="134">
        <v>5</v>
      </c>
      <c r="K4" s="134">
        <v>30</v>
      </c>
      <c r="L4" s="134">
        <v>1</v>
      </c>
      <c r="M4" s="185"/>
    </row>
    <row r="5" spans="1:13" ht="13.2">
      <c r="A5" s="134">
        <v>19120193</v>
      </c>
      <c r="B5" s="135" t="s">
        <v>38</v>
      </c>
      <c r="C5" s="136">
        <v>1</v>
      </c>
      <c r="D5" s="134" t="s">
        <v>21</v>
      </c>
      <c r="E5" s="185"/>
      <c r="F5" s="134">
        <f t="shared" si="0"/>
        <v>56</v>
      </c>
      <c r="G5" s="134">
        <f t="shared" si="1"/>
        <v>56</v>
      </c>
      <c r="H5" s="134">
        <v>10</v>
      </c>
      <c r="I5" s="134">
        <v>10</v>
      </c>
      <c r="J5" s="134">
        <v>5</v>
      </c>
      <c r="K5" s="134">
        <v>30</v>
      </c>
      <c r="L5" s="134">
        <v>1</v>
      </c>
      <c r="M5" s="185"/>
    </row>
    <row r="6" spans="1:13" ht="13.2">
      <c r="A6" s="134">
        <v>19120469</v>
      </c>
      <c r="B6" s="135" t="s">
        <v>42</v>
      </c>
      <c r="C6" s="136">
        <v>1</v>
      </c>
      <c r="D6" s="134" t="s">
        <v>21</v>
      </c>
      <c r="E6" s="185"/>
      <c r="F6" s="134">
        <f t="shared" si="0"/>
        <v>56</v>
      </c>
      <c r="G6" s="134">
        <f t="shared" si="1"/>
        <v>56</v>
      </c>
      <c r="H6" s="134">
        <v>10</v>
      </c>
      <c r="I6" s="134">
        <v>10</v>
      </c>
      <c r="J6" s="134">
        <v>5</v>
      </c>
      <c r="K6" s="134">
        <v>30</v>
      </c>
      <c r="L6" s="134">
        <v>1</v>
      </c>
      <c r="M6" s="185"/>
    </row>
    <row r="7" spans="1:13" ht="13.2">
      <c r="A7" s="121">
        <v>19120588</v>
      </c>
      <c r="B7" s="122" t="s">
        <v>46</v>
      </c>
      <c r="C7" s="121">
        <v>2</v>
      </c>
      <c r="D7" s="123" t="s">
        <v>45</v>
      </c>
      <c r="E7" s="197" t="s">
        <v>508</v>
      </c>
      <c r="F7" s="121">
        <f t="shared" si="0"/>
        <v>55</v>
      </c>
      <c r="G7" s="121">
        <f t="shared" si="1"/>
        <v>55</v>
      </c>
      <c r="H7" s="123">
        <v>10</v>
      </c>
      <c r="I7" s="123">
        <v>10</v>
      </c>
      <c r="J7" s="123">
        <v>5</v>
      </c>
      <c r="K7" s="123">
        <v>25</v>
      </c>
      <c r="L7" s="123">
        <v>5</v>
      </c>
      <c r="M7" s="190" t="s">
        <v>561</v>
      </c>
    </row>
    <row r="8" spans="1:13" ht="13.2">
      <c r="A8" s="121">
        <v>19120517</v>
      </c>
      <c r="B8" s="122" t="s">
        <v>53</v>
      </c>
      <c r="C8" s="121">
        <v>2</v>
      </c>
      <c r="D8" s="123" t="s">
        <v>45</v>
      </c>
      <c r="E8" s="185"/>
      <c r="F8" s="121">
        <f t="shared" si="0"/>
        <v>55</v>
      </c>
      <c r="G8" s="121">
        <f t="shared" si="1"/>
        <v>55</v>
      </c>
      <c r="H8" s="123">
        <v>10</v>
      </c>
      <c r="I8" s="123">
        <v>10</v>
      </c>
      <c r="J8" s="123">
        <v>5</v>
      </c>
      <c r="K8" s="123">
        <v>25</v>
      </c>
      <c r="L8" s="123">
        <v>5</v>
      </c>
      <c r="M8" s="185"/>
    </row>
    <row r="9" spans="1:13" ht="13.2">
      <c r="A9" s="121">
        <v>19120584</v>
      </c>
      <c r="B9" s="122" t="s">
        <v>56</v>
      </c>
      <c r="C9" s="121">
        <v>2</v>
      </c>
      <c r="D9" s="123" t="s">
        <v>45</v>
      </c>
      <c r="E9" s="185"/>
      <c r="F9" s="121">
        <f t="shared" si="0"/>
        <v>55</v>
      </c>
      <c r="G9" s="121">
        <f t="shared" si="1"/>
        <v>55</v>
      </c>
      <c r="H9" s="123">
        <v>10</v>
      </c>
      <c r="I9" s="123">
        <v>10</v>
      </c>
      <c r="J9" s="123">
        <v>5</v>
      </c>
      <c r="K9" s="123">
        <v>25</v>
      </c>
      <c r="L9" s="123">
        <v>5</v>
      </c>
      <c r="M9" s="185"/>
    </row>
    <row r="10" spans="1:13" ht="13.2">
      <c r="A10" s="121">
        <v>19120564</v>
      </c>
      <c r="B10" s="122" t="s">
        <v>59</v>
      </c>
      <c r="C10" s="121">
        <v>2</v>
      </c>
      <c r="D10" s="123" t="s">
        <v>45</v>
      </c>
      <c r="E10" s="185"/>
      <c r="F10" s="121">
        <f t="shared" si="0"/>
        <v>55</v>
      </c>
      <c r="G10" s="121">
        <f t="shared" si="1"/>
        <v>55</v>
      </c>
      <c r="H10" s="123">
        <v>10</v>
      </c>
      <c r="I10" s="123">
        <v>10</v>
      </c>
      <c r="J10" s="123">
        <v>5</v>
      </c>
      <c r="K10" s="123">
        <v>25</v>
      </c>
      <c r="L10" s="123">
        <v>5</v>
      </c>
      <c r="M10" s="185"/>
    </row>
    <row r="11" spans="1:13" ht="64.5" customHeight="1">
      <c r="A11" s="121">
        <v>18120618</v>
      </c>
      <c r="B11" s="122" t="s">
        <v>62</v>
      </c>
      <c r="C11" s="121">
        <v>2</v>
      </c>
      <c r="D11" s="123" t="s">
        <v>45</v>
      </c>
      <c r="E11" s="185"/>
      <c r="F11" s="121">
        <f t="shared" si="0"/>
        <v>55</v>
      </c>
      <c r="G11" s="121">
        <f t="shared" si="1"/>
        <v>55</v>
      </c>
      <c r="H11" s="123">
        <v>10</v>
      </c>
      <c r="I11" s="123">
        <v>10</v>
      </c>
      <c r="J11" s="123">
        <v>5</v>
      </c>
      <c r="K11" s="123">
        <v>25</v>
      </c>
      <c r="L11" s="123">
        <v>5</v>
      </c>
      <c r="M11" s="185"/>
    </row>
    <row r="12" spans="1:13" ht="13.2">
      <c r="A12" s="121">
        <v>19120361</v>
      </c>
      <c r="B12" s="122" t="s">
        <v>66</v>
      </c>
      <c r="C12" s="121">
        <v>3</v>
      </c>
      <c r="D12" s="123" t="s">
        <v>65</v>
      </c>
      <c r="E12" s="197" t="s">
        <v>508</v>
      </c>
      <c r="F12" s="121">
        <f t="shared" si="0"/>
        <v>67</v>
      </c>
      <c r="G12" s="121">
        <f t="shared" si="1"/>
        <v>67</v>
      </c>
      <c r="H12" s="123">
        <v>10</v>
      </c>
      <c r="I12" s="123">
        <v>10</v>
      </c>
      <c r="J12" s="123">
        <v>10</v>
      </c>
      <c r="K12" s="123">
        <v>32</v>
      </c>
      <c r="L12" s="123">
        <v>5</v>
      </c>
      <c r="M12" s="190"/>
    </row>
    <row r="13" spans="1:13" ht="13.2">
      <c r="A13" s="121">
        <v>19120421</v>
      </c>
      <c r="B13" s="122" t="s">
        <v>73</v>
      </c>
      <c r="C13" s="121">
        <v>3</v>
      </c>
      <c r="D13" s="123" t="s">
        <v>65</v>
      </c>
      <c r="E13" s="185"/>
      <c r="F13" s="121">
        <f t="shared" si="0"/>
        <v>67</v>
      </c>
      <c r="G13" s="121">
        <f t="shared" si="1"/>
        <v>67</v>
      </c>
      <c r="H13" s="123">
        <v>10</v>
      </c>
      <c r="I13" s="123">
        <v>10</v>
      </c>
      <c r="J13" s="123">
        <v>10</v>
      </c>
      <c r="K13" s="123">
        <v>32</v>
      </c>
      <c r="L13" s="123">
        <v>5</v>
      </c>
      <c r="M13" s="185"/>
    </row>
    <row r="14" spans="1:13" ht="13.2">
      <c r="A14" s="121">
        <v>19120400</v>
      </c>
      <c r="B14" s="122" t="s">
        <v>77</v>
      </c>
      <c r="C14" s="121">
        <v>3</v>
      </c>
      <c r="D14" s="123" t="s">
        <v>65</v>
      </c>
      <c r="E14" s="185"/>
      <c r="F14" s="121">
        <f t="shared" si="0"/>
        <v>67</v>
      </c>
      <c r="G14" s="121">
        <f t="shared" si="1"/>
        <v>67</v>
      </c>
      <c r="H14" s="123">
        <v>10</v>
      </c>
      <c r="I14" s="123">
        <v>10</v>
      </c>
      <c r="J14" s="123">
        <v>10</v>
      </c>
      <c r="K14" s="123">
        <v>32</v>
      </c>
      <c r="L14" s="123">
        <v>5</v>
      </c>
      <c r="M14" s="185"/>
    </row>
    <row r="15" spans="1:13" ht="13.2">
      <c r="A15" s="121">
        <v>19120311</v>
      </c>
      <c r="B15" s="122" t="s">
        <v>80</v>
      </c>
      <c r="C15" s="121">
        <v>3</v>
      </c>
      <c r="D15" s="123" t="s">
        <v>65</v>
      </c>
      <c r="E15" s="185"/>
      <c r="F15" s="121">
        <f t="shared" si="0"/>
        <v>67</v>
      </c>
      <c r="G15" s="121">
        <f t="shared" si="1"/>
        <v>67</v>
      </c>
      <c r="H15" s="123">
        <v>10</v>
      </c>
      <c r="I15" s="123">
        <v>10</v>
      </c>
      <c r="J15" s="123">
        <v>10</v>
      </c>
      <c r="K15" s="123">
        <v>32</v>
      </c>
      <c r="L15" s="123">
        <v>5</v>
      </c>
      <c r="M15" s="185"/>
    </row>
    <row r="16" spans="1:13" ht="13.2">
      <c r="A16" s="121">
        <v>19120299</v>
      </c>
      <c r="B16" s="122" t="s">
        <v>83</v>
      </c>
      <c r="C16" s="121">
        <v>3</v>
      </c>
      <c r="D16" s="123" t="s">
        <v>65</v>
      </c>
      <c r="E16" s="185"/>
      <c r="F16" s="121">
        <f t="shared" si="0"/>
        <v>67</v>
      </c>
      <c r="G16" s="121">
        <f t="shared" si="1"/>
        <v>67</v>
      </c>
      <c r="H16" s="123">
        <v>10</v>
      </c>
      <c r="I16" s="123">
        <v>10</v>
      </c>
      <c r="J16" s="123">
        <v>10</v>
      </c>
      <c r="K16" s="123">
        <v>32</v>
      </c>
      <c r="L16" s="123">
        <v>5</v>
      </c>
      <c r="M16" s="185"/>
    </row>
    <row r="17" spans="1:13" ht="13.2">
      <c r="A17" s="121">
        <v>19120649</v>
      </c>
      <c r="B17" s="122" t="s">
        <v>86</v>
      </c>
      <c r="C17" s="121">
        <v>4</v>
      </c>
      <c r="D17" s="121" t="s">
        <v>85</v>
      </c>
      <c r="E17" s="198" t="s">
        <v>508</v>
      </c>
      <c r="F17" s="121">
        <f t="shared" si="0"/>
        <v>61</v>
      </c>
      <c r="G17" s="121">
        <f t="shared" si="1"/>
        <v>61</v>
      </c>
      <c r="H17" s="121">
        <v>10</v>
      </c>
      <c r="I17" s="121">
        <v>10</v>
      </c>
      <c r="J17" s="121">
        <v>8</v>
      </c>
      <c r="K17" s="121">
        <v>28</v>
      </c>
      <c r="L17" s="121">
        <v>5</v>
      </c>
      <c r="M17" s="192" t="s">
        <v>562</v>
      </c>
    </row>
    <row r="18" spans="1:13" ht="13.2">
      <c r="A18" s="121">
        <v>19120700</v>
      </c>
      <c r="B18" s="122" t="s">
        <v>93</v>
      </c>
      <c r="C18" s="121">
        <v>4</v>
      </c>
      <c r="D18" s="121" t="s">
        <v>85</v>
      </c>
      <c r="E18" s="185"/>
      <c r="F18" s="121">
        <f t="shared" si="0"/>
        <v>61</v>
      </c>
      <c r="G18" s="121">
        <f t="shared" si="1"/>
        <v>61</v>
      </c>
      <c r="H18" s="121">
        <v>10</v>
      </c>
      <c r="I18" s="121">
        <v>10</v>
      </c>
      <c r="J18" s="121">
        <v>8</v>
      </c>
      <c r="K18" s="121">
        <v>28</v>
      </c>
      <c r="L18" s="121">
        <v>5</v>
      </c>
      <c r="M18" s="185"/>
    </row>
    <row r="19" spans="1:13" ht="13.2">
      <c r="A19" s="121">
        <v>19120712</v>
      </c>
      <c r="B19" s="122" t="s">
        <v>95</v>
      </c>
      <c r="C19" s="121">
        <v>4</v>
      </c>
      <c r="D19" s="121" t="s">
        <v>85</v>
      </c>
      <c r="E19" s="185"/>
      <c r="F19" s="121">
        <f t="shared" si="0"/>
        <v>61</v>
      </c>
      <c r="G19" s="121">
        <f t="shared" si="1"/>
        <v>61</v>
      </c>
      <c r="H19" s="121">
        <v>10</v>
      </c>
      <c r="I19" s="121">
        <v>10</v>
      </c>
      <c r="J19" s="121">
        <v>8</v>
      </c>
      <c r="K19" s="121">
        <v>28</v>
      </c>
      <c r="L19" s="121">
        <v>5</v>
      </c>
      <c r="M19" s="185"/>
    </row>
    <row r="20" spans="1:13" ht="13.2">
      <c r="A20" s="121">
        <v>19120713</v>
      </c>
      <c r="B20" s="122" t="s">
        <v>97</v>
      </c>
      <c r="C20" s="121">
        <v>4</v>
      </c>
      <c r="D20" s="121" t="s">
        <v>85</v>
      </c>
      <c r="E20" s="185"/>
      <c r="F20" s="121">
        <f t="shared" si="0"/>
        <v>61</v>
      </c>
      <c r="G20" s="121">
        <f t="shared" si="1"/>
        <v>61</v>
      </c>
      <c r="H20" s="121">
        <v>10</v>
      </c>
      <c r="I20" s="121">
        <v>10</v>
      </c>
      <c r="J20" s="121">
        <v>8</v>
      </c>
      <c r="K20" s="121">
        <v>28</v>
      </c>
      <c r="L20" s="121">
        <v>5</v>
      </c>
      <c r="M20" s="185"/>
    </row>
    <row r="21" spans="1:13" ht="13.2">
      <c r="A21" s="121">
        <v>19120720</v>
      </c>
      <c r="B21" s="122" t="s">
        <v>100</v>
      </c>
      <c r="C21" s="121">
        <v>4</v>
      </c>
      <c r="D21" s="121" t="s">
        <v>85</v>
      </c>
      <c r="E21" s="185"/>
      <c r="F21" s="121">
        <f t="shared" si="0"/>
        <v>61</v>
      </c>
      <c r="G21" s="121">
        <f t="shared" si="1"/>
        <v>61</v>
      </c>
      <c r="H21" s="121">
        <v>10</v>
      </c>
      <c r="I21" s="121">
        <v>10</v>
      </c>
      <c r="J21" s="121">
        <v>8</v>
      </c>
      <c r="K21" s="121">
        <v>28</v>
      </c>
      <c r="L21" s="121">
        <v>5</v>
      </c>
      <c r="M21" s="185"/>
    </row>
    <row r="22" spans="1:13" ht="13.2">
      <c r="A22" s="138">
        <v>19120325</v>
      </c>
      <c r="B22" s="139" t="s">
        <v>103</v>
      </c>
      <c r="C22" s="138">
        <v>5</v>
      </c>
      <c r="D22" s="138" t="s">
        <v>102</v>
      </c>
      <c r="E22" s="199" t="s">
        <v>509</v>
      </c>
      <c r="F22" s="138">
        <f t="shared" si="0"/>
        <v>42.5</v>
      </c>
      <c r="G22" s="138">
        <f t="shared" si="1"/>
        <v>42.5</v>
      </c>
      <c r="H22" s="140"/>
      <c r="I22" s="140"/>
      <c r="J22" s="140">
        <f t="shared" ref="J22:J26" si="2">8*1</f>
        <v>8</v>
      </c>
      <c r="K22" s="140">
        <f t="shared" ref="K22:K26" si="3">8.5*3.5</f>
        <v>29.75</v>
      </c>
      <c r="L22" s="140">
        <f t="shared" ref="L22:L26" si="4">9.5*0.5</f>
        <v>4.75</v>
      </c>
      <c r="M22" s="201" t="s">
        <v>563</v>
      </c>
    </row>
    <row r="23" spans="1:13" ht="13.2">
      <c r="A23" s="138">
        <v>19120458</v>
      </c>
      <c r="B23" s="139" t="s">
        <v>111</v>
      </c>
      <c r="C23" s="138">
        <v>5</v>
      </c>
      <c r="D23" s="138" t="s">
        <v>102</v>
      </c>
      <c r="E23" s="185"/>
      <c r="F23" s="138">
        <f t="shared" si="0"/>
        <v>42.5</v>
      </c>
      <c r="G23" s="138">
        <f t="shared" si="1"/>
        <v>42.5</v>
      </c>
      <c r="H23" s="140"/>
      <c r="I23" s="140"/>
      <c r="J23" s="140">
        <f t="shared" si="2"/>
        <v>8</v>
      </c>
      <c r="K23" s="140">
        <f t="shared" si="3"/>
        <v>29.75</v>
      </c>
      <c r="L23" s="140">
        <f t="shared" si="4"/>
        <v>4.75</v>
      </c>
      <c r="M23" s="185"/>
    </row>
    <row r="24" spans="1:13" ht="13.2">
      <c r="A24" s="138">
        <v>19120416</v>
      </c>
      <c r="B24" s="139" t="s">
        <v>115</v>
      </c>
      <c r="C24" s="138">
        <v>5</v>
      </c>
      <c r="D24" s="138" t="s">
        <v>102</v>
      </c>
      <c r="E24" s="185"/>
      <c r="F24" s="138">
        <f t="shared" si="0"/>
        <v>42.5</v>
      </c>
      <c r="G24" s="138">
        <f t="shared" si="1"/>
        <v>42.5</v>
      </c>
      <c r="H24" s="140"/>
      <c r="I24" s="140"/>
      <c r="J24" s="140">
        <f t="shared" si="2"/>
        <v>8</v>
      </c>
      <c r="K24" s="140">
        <f t="shared" si="3"/>
        <v>29.75</v>
      </c>
      <c r="L24" s="140">
        <f t="shared" si="4"/>
        <v>4.75</v>
      </c>
      <c r="M24" s="185"/>
    </row>
    <row r="25" spans="1:13" ht="13.2">
      <c r="A25" s="138">
        <v>19120328</v>
      </c>
      <c r="B25" s="139" t="s">
        <v>118</v>
      </c>
      <c r="C25" s="138">
        <v>5</v>
      </c>
      <c r="D25" s="138" t="s">
        <v>102</v>
      </c>
      <c r="E25" s="185"/>
      <c r="F25" s="138">
        <f t="shared" si="0"/>
        <v>42.5</v>
      </c>
      <c r="G25" s="138">
        <f t="shared" si="1"/>
        <v>42.5</v>
      </c>
      <c r="H25" s="140"/>
      <c r="I25" s="140"/>
      <c r="J25" s="140">
        <f t="shared" si="2"/>
        <v>8</v>
      </c>
      <c r="K25" s="140">
        <f t="shared" si="3"/>
        <v>29.75</v>
      </c>
      <c r="L25" s="140">
        <f t="shared" si="4"/>
        <v>4.75</v>
      </c>
      <c r="M25" s="185"/>
    </row>
    <row r="26" spans="1:13" ht="13.2">
      <c r="A26" s="138">
        <v>19120368</v>
      </c>
      <c r="B26" s="139" t="s">
        <v>121</v>
      </c>
      <c r="C26" s="138">
        <v>5</v>
      </c>
      <c r="D26" s="138" t="s">
        <v>102</v>
      </c>
      <c r="E26" s="185"/>
      <c r="F26" s="138">
        <f t="shared" si="0"/>
        <v>42.5</v>
      </c>
      <c r="G26" s="138">
        <f t="shared" si="1"/>
        <v>42.5</v>
      </c>
      <c r="H26" s="140"/>
      <c r="I26" s="140"/>
      <c r="J26" s="140">
        <f t="shared" si="2"/>
        <v>8</v>
      </c>
      <c r="K26" s="140">
        <f t="shared" si="3"/>
        <v>29.75</v>
      </c>
      <c r="L26" s="140">
        <f t="shared" si="4"/>
        <v>4.75</v>
      </c>
      <c r="M26" s="185"/>
    </row>
    <row r="27" spans="1:13" ht="13.2">
      <c r="A27" s="138">
        <v>19120652</v>
      </c>
      <c r="B27" s="139" t="s">
        <v>125</v>
      </c>
      <c r="C27" s="138">
        <v>6</v>
      </c>
      <c r="D27" s="138" t="s">
        <v>124</v>
      </c>
      <c r="E27" s="199" t="s">
        <v>509</v>
      </c>
      <c r="F27" s="138">
        <f t="shared" si="0"/>
        <v>39.75</v>
      </c>
      <c r="G27" s="138">
        <f t="shared" si="1"/>
        <v>39.75</v>
      </c>
      <c r="H27" s="138"/>
      <c r="I27" s="138"/>
      <c r="J27" s="140">
        <f t="shared" ref="J27:J36" si="5">8.5*1</f>
        <v>8.5</v>
      </c>
      <c r="K27" s="140">
        <f t="shared" ref="K27:K31" si="6">7.5*3.5</f>
        <v>26.25</v>
      </c>
      <c r="L27" s="138">
        <f t="shared" ref="L27:L31" si="7">10*0.5</f>
        <v>5</v>
      </c>
      <c r="M27" s="201" t="s">
        <v>564</v>
      </c>
    </row>
    <row r="28" spans="1:13" ht="13.2">
      <c r="A28" s="138">
        <v>19120662</v>
      </c>
      <c r="B28" s="139" t="s">
        <v>132</v>
      </c>
      <c r="C28" s="138">
        <v>6</v>
      </c>
      <c r="D28" s="138" t="s">
        <v>124</v>
      </c>
      <c r="E28" s="185"/>
      <c r="F28" s="138">
        <f t="shared" si="0"/>
        <v>39.75</v>
      </c>
      <c r="G28" s="138">
        <f t="shared" si="1"/>
        <v>39.75</v>
      </c>
      <c r="H28" s="138"/>
      <c r="I28" s="138"/>
      <c r="J28" s="140">
        <f t="shared" si="5"/>
        <v>8.5</v>
      </c>
      <c r="K28" s="140">
        <f t="shared" si="6"/>
        <v>26.25</v>
      </c>
      <c r="L28" s="138">
        <f t="shared" si="7"/>
        <v>5</v>
      </c>
      <c r="M28" s="185"/>
    </row>
    <row r="29" spans="1:13" ht="13.2">
      <c r="A29" s="138">
        <v>19120694</v>
      </c>
      <c r="B29" s="139" t="s">
        <v>134</v>
      </c>
      <c r="C29" s="138">
        <v>6</v>
      </c>
      <c r="D29" s="138" t="s">
        <v>124</v>
      </c>
      <c r="E29" s="185"/>
      <c r="F29" s="138">
        <f t="shared" si="0"/>
        <v>39.75</v>
      </c>
      <c r="G29" s="138">
        <f t="shared" si="1"/>
        <v>39.75</v>
      </c>
      <c r="H29" s="138"/>
      <c r="I29" s="138"/>
      <c r="J29" s="140">
        <f t="shared" si="5"/>
        <v>8.5</v>
      </c>
      <c r="K29" s="140">
        <f t="shared" si="6"/>
        <v>26.25</v>
      </c>
      <c r="L29" s="138">
        <f t="shared" si="7"/>
        <v>5</v>
      </c>
      <c r="M29" s="185"/>
    </row>
    <row r="30" spans="1:13" ht="13.2">
      <c r="A30" s="138">
        <v>19120630</v>
      </c>
      <c r="B30" s="139" t="s">
        <v>136</v>
      </c>
      <c r="C30" s="138">
        <v>6</v>
      </c>
      <c r="D30" s="138" t="s">
        <v>124</v>
      </c>
      <c r="E30" s="185"/>
      <c r="F30" s="138">
        <f t="shared" si="0"/>
        <v>39.75</v>
      </c>
      <c r="G30" s="138">
        <f t="shared" si="1"/>
        <v>39.75</v>
      </c>
      <c r="H30" s="138"/>
      <c r="I30" s="138"/>
      <c r="J30" s="140">
        <f t="shared" si="5"/>
        <v>8.5</v>
      </c>
      <c r="K30" s="140">
        <f t="shared" si="6"/>
        <v>26.25</v>
      </c>
      <c r="L30" s="138">
        <f t="shared" si="7"/>
        <v>5</v>
      </c>
      <c r="M30" s="185"/>
    </row>
    <row r="31" spans="1:13" ht="13.2">
      <c r="A31" s="138">
        <v>19120695</v>
      </c>
      <c r="B31" s="139" t="s">
        <v>139</v>
      </c>
      <c r="C31" s="138">
        <v>6</v>
      </c>
      <c r="D31" s="138" t="s">
        <v>124</v>
      </c>
      <c r="E31" s="185"/>
      <c r="F31" s="138">
        <f t="shared" si="0"/>
        <v>39.75</v>
      </c>
      <c r="G31" s="138">
        <f t="shared" si="1"/>
        <v>39.75</v>
      </c>
      <c r="H31" s="138"/>
      <c r="I31" s="138"/>
      <c r="J31" s="140">
        <f t="shared" si="5"/>
        <v>8.5</v>
      </c>
      <c r="K31" s="140">
        <f t="shared" si="6"/>
        <v>26.25</v>
      </c>
      <c r="L31" s="138">
        <f t="shared" si="7"/>
        <v>5</v>
      </c>
      <c r="M31" s="185"/>
    </row>
    <row r="32" spans="1:13" ht="13.2">
      <c r="A32" s="138">
        <v>19120679</v>
      </c>
      <c r="B32" s="141" t="s">
        <v>142</v>
      </c>
      <c r="C32" s="138">
        <v>7</v>
      </c>
      <c r="D32" s="138" t="s">
        <v>141</v>
      </c>
      <c r="E32" s="199" t="s">
        <v>509</v>
      </c>
      <c r="F32" s="138">
        <f t="shared" si="0"/>
        <v>42.25</v>
      </c>
      <c r="G32" s="138">
        <f t="shared" si="1"/>
        <v>42.25</v>
      </c>
      <c r="H32" s="138"/>
      <c r="I32" s="138"/>
      <c r="J32" s="140">
        <f t="shared" si="5"/>
        <v>8.5</v>
      </c>
      <c r="K32" s="140">
        <f t="shared" ref="K32:K36" si="8">8.5*3.5</f>
        <v>29.75</v>
      </c>
      <c r="L32" s="140">
        <f t="shared" ref="L32:L36" si="9">8*0.5</f>
        <v>4</v>
      </c>
      <c r="M32" s="202" t="s">
        <v>565</v>
      </c>
    </row>
    <row r="33" spans="1:13" ht="13.2">
      <c r="A33" s="138">
        <v>19120693</v>
      </c>
      <c r="B33" s="139" t="s">
        <v>149</v>
      </c>
      <c r="C33" s="138">
        <v>7</v>
      </c>
      <c r="D33" s="138" t="s">
        <v>141</v>
      </c>
      <c r="E33" s="185"/>
      <c r="F33" s="138">
        <f t="shared" si="0"/>
        <v>42.25</v>
      </c>
      <c r="G33" s="138">
        <f t="shared" si="1"/>
        <v>42.25</v>
      </c>
      <c r="H33" s="138"/>
      <c r="I33" s="138"/>
      <c r="J33" s="140">
        <f t="shared" si="5"/>
        <v>8.5</v>
      </c>
      <c r="K33" s="140">
        <f t="shared" si="8"/>
        <v>29.75</v>
      </c>
      <c r="L33" s="140">
        <f t="shared" si="9"/>
        <v>4</v>
      </c>
      <c r="M33" s="185"/>
    </row>
    <row r="34" spans="1:13" ht="13.2">
      <c r="A34" s="138">
        <v>19120696</v>
      </c>
      <c r="B34" s="139" t="s">
        <v>152</v>
      </c>
      <c r="C34" s="138">
        <v>7</v>
      </c>
      <c r="D34" s="138" t="s">
        <v>141</v>
      </c>
      <c r="E34" s="185"/>
      <c r="F34" s="138">
        <f t="shared" si="0"/>
        <v>42.25</v>
      </c>
      <c r="G34" s="138">
        <f t="shared" si="1"/>
        <v>42.25</v>
      </c>
      <c r="H34" s="138"/>
      <c r="I34" s="138"/>
      <c r="J34" s="140">
        <f t="shared" si="5"/>
        <v>8.5</v>
      </c>
      <c r="K34" s="140">
        <f t="shared" si="8"/>
        <v>29.75</v>
      </c>
      <c r="L34" s="140">
        <f t="shared" si="9"/>
        <v>4</v>
      </c>
      <c r="M34" s="185"/>
    </row>
    <row r="35" spans="1:13" ht="13.2">
      <c r="A35" s="138">
        <v>19120631</v>
      </c>
      <c r="B35" s="139" t="s">
        <v>154</v>
      </c>
      <c r="C35" s="138">
        <v>7</v>
      </c>
      <c r="D35" s="138" t="s">
        <v>141</v>
      </c>
      <c r="E35" s="185"/>
      <c r="F35" s="138">
        <f t="shared" si="0"/>
        <v>42.25</v>
      </c>
      <c r="G35" s="138">
        <f t="shared" si="1"/>
        <v>42.25</v>
      </c>
      <c r="H35" s="138"/>
      <c r="I35" s="138"/>
      <c r="J35" s="140">
        <f t="shared" si="5"/>
        <v>8.5</v>
      </c>
      <c r="K35" s="140">
        <f t="shared" si="8"/>
        <v>29.75</v>
      </c>
      <c r="L35" s="140">
        <f t="shared" si="9"/>
        <v>4</v>
      </c>
      <c r="M35" s="185"/>
    </row>
    <row r="36" spans="1:13" ht="13.2">
      <c r="A36" s="138">
        <v>19120680</v>
      </c>
      <c r="B36" s="139" t="s">
        <v>157</v>
      </c>
      <c r="C36" s="138">
        <v>7</v>
      </c>
      <c r="D36" s="138" t="s">
        <v>141</v>
      </c>
      <c r="E36" s="185"/>
      <c r="F36" s="138">
        <f t="shared" si="0"/>
        <v>42.25</v>
      </c>
      <c r="G36" s="138">
        <f t="shared" si="1"/>
        <v>42.25</v>
      </c>
      <c r="H36" s="138"/>
      <c r="I36" s="138"/>
      <c r="J36" s="140">
        <f t="shared" si="5"/>
        <v>8.5</v>
      </c>
      <c r="K36" s="140">
        <f t="shared" si="8"/>
        <v>29.75</v>
      </c>
      <c r="L36" s="140">
        <f t="shared" si="9"/>
        <v>4</v>
      </c>
      <c r="M36" s="185"/>
    </row>
    <row r="37" spans="1:13" ht="13.2">
      <c r="A37" s="121">
        <v>18120520</v>
      </c>
      <c r="B37" s="122" t="s">
        <v>160</v>
      </c>
      <c r="C37" s="121">
        <v>8</v>
      </c>
      <c r="D37" s="121" t="s">
        <v>159</v>
      </c>
      <c r="E37" s="198" t="s">
        <v>508</v>
      </c>
      <c r="F37" s="121">
        <f t="shared" si="0"/>
        <v>65</v>
      </c>
      <c r="G37" s="121">
        <f t="shared" si="1"/>
        <v>65</v>
      </c>
      <c r="H37" s="121">
        <v>10</v>
      </c>
      <c r="I37" s="121">
        <v>10</v>
      </c>
      <c r="J37" s="121">
        <v>10</v>
      </c>
      <c r="K37" s="121">
        <v>30</v>
      </c>
      <c r="L37" s="121">
        <v>5</v>
      </c>
      <c r="M37" s="192" t="s">
        <v>566</v>
      </c>
    </row>
    <row r="38" spans="1:13" ht="13.2">
      <c r="A38" s="121">
        <v>18120506</v>
      </c>
      <c r="B38" s="122" t="s">
        <v>167</v>
      </c>
      <c r="C38" s="121">
        <v>8</v>
      </c>
      <c r="D38" s="121" t="s">
        <v>159</v>
      </c>
      <c r="E38" s="185"/>
      <c r="F38" s="121">
        <f t="shared" si="0"/>
        <v>65</v>
      </c>
      <c r="G38" s="121">
        <f t="shared" si="1"/>
        <v>65</v>
      </c>
      <c r="H38" s="121">
        <v>10</v>
      </c>
      <c r="I38" s="121">
        <v>10</v>
      </c>
      <c r="J38" s="121">
        <v>10</v>
      </c>
      <c r="K38" s="121">
        <v>30</v>
      </c>
      <c r="L38" s="121">
        <v>5</v>
      </c>
      <c r="M38" s="185"/>
    </row>
    <row r="39" spans="1:13" ht="13.2">
      <c r="A39" s="121">
        <v>19120470</v>
      </c>
      <c r="B39" s="122" t="s">
        <v>170</v>
      </c>
      <c r="C39" s="121">
        <v>8</v>
      </c>
      <c r="D39" s="121" t="s">
        <v>159</v>
      </c>
      <c r="E39" s="185"/>
      <c r="F39" s="121">
        <f t="shared" si="0"/>
        <v>65</v>
      </c>
      <c r="G39" s="121">
        <f t="shared" si="1"/>
        <v>65</v>
      </c>
      <c r="H39" s="121">
        <v>10</v>
      </c>
      <c r="I39" s="121">
        <v>10</v>
      </c>
      <c r="J39" s="121">
        <v>10</v>
      </c>
      <c r="K39" s="121">
        <v>30</v>
      </c>
      <c r="L39" s="121">
        <v>5</v>
      </c>
      <c r="M39" s="185"/>
    </row>
    <row r="40" spans="1:13" ht="13.2">
      <c r="A40" s="121">
        <v>19120318</v>
      </c>
      <c r="B40" s="122" t="s">
        <v>173</v>
      </c>
      <c r="C40" s="121">
        <v>8</v>
      </c>
      <c r="D40" s="121" t="s">
        <v>159</v>
      </c>
      <c r="E40" s="185"/>
      <c r="F40" s="121">
        <f t="shared" si="0"/>
        <v>65</v>
      </c>
      <c r="G40" s="121">
        <f t="shared" si="1"/>
        <v>65</v>
      </c>
      <c r="H40" s="121">
        <v>10</v>
      </c>
      <c r="I40" s="121">
        <v>10</v>
      </c>
      <c r="J40" s="121">
        <v>10</v>
      </c>
      <c r="K40" s="121">
        <v>30</v>
      </c>
      <c r="L40" s="121">
        <v>5</v>
      </c>
      <c r="M40" s="185"/>
    </row>
    <row r="41" spans="1:13" ht="13.2">
      <c r="A41" s="121">
        <v>19120402</v>
      </c>
      <c r="B41" s="122" t="s">
        <v>176</v>
      </c>
      <c r="C41" s="121">
        <v>8</v>
      </c>
      <c r="D41" s="121" t="s">
        <v>159</v>
      </c>
      <c r="E41" s="185"/>
      <c r="F41" s="121">
        <f t="shared" si="0"/>
        <v>65</v>
      </c>
      <c r="G41" s="121">
        <f t="shared" si="1"/>
        <v>65</v>
      </c>
      <c r="H41" s="121">
        <v>10</v>
      </c>
      <c r="I41" s="121">
        <v>10</v>
      </c>
      <c r="J41" s="121">
        <v>10</v>
      </c>
      <c r="K41" s="121">
        <v>30</v>
      </c>
      <c r="L41" s="121">
        <v>5</v>
      </c>
      <c r="M41" s="185"/>
    </row>
    <row r="42" spans="1:13" ht="13.2">
      <c r="A42" s="142">
        <v>1712741</v>
      </c>
      <c r="B42" s="143" t="s">
        <v>180</v>
      </c>
      <c r="C42" s="142">
        <v>9</v>
      </c>
      <c r="D42" s="142" t="s">
        <v>179</v>
      </c>
      <c r="E42" s="200" t="s">
        <v>510</v>
      </c>
      <c r="F42" s="142">
        <f t="shared" si="0"/>
        <v>60</v>
      </c>
      <c r="G42" s="142">
        <f t="shared" si="1"/>
        <v>60</v>
      </c>
      <c r="H42" s="142">
        <v>10</v>
      </c>
      <c r="I42" s="142">
        <v>10</v>
      </c>
      <c r="J42" s="142">
        <v>8</v>
      </c>
      <c r="K42" s="142">
        <v>27</v>
      </c>
      <c r="L42" s="142">
        <v>5</v>
      </c>
      <c r="M42" s="203"/>
    </row>
    <row r="43" spans="1:13" ht="13.2">
      <c r="A43" s="142">
        <v>18120478</v>
      </c>
      <c r="B43" s="143" t="s">
        <v>187</v>
      </c>
      <c r="C43" s="142">
        <v>9</v>
      </c>
      <c r="D43" s="142" t="s">
        <v>179</v>
      </c>
      <c r="E43" s="185"/>
      <c r="F43" s="142">
        <f t="shared" si="0"/>
        <v>60</v>
      </c>
      <c r="G43" s="142">
        <f t="shared" si="1"/>
        <v>60</v>
      </c>
      <c r="H43" s="142">
        <v>10</v>
      </c>
      <c r="I43" s="142">
        <v>10</v>
      </c>
      <c r="J43" s="142">
        <v>8</v>
      </c>
      <c r="K43" s="142">
        <v>27</v>
      </c>
      <c r="L43" s="142">
        <v>5</v>
      </c>
      <c r="M43" s="185"/>
    </row>
    <row r="44" spans="1:13" ht="13.2">
      <c r="A44" s="142">
        <v>19120475</v>
      </c>
      <c r="B44" s="143" t="s">
        <v>190</v>
      </c>
      <c r="C44" s="142">
        <v>9</v>
      </c>
      <c r="D44" s="142" t="s">
        <v>179</v>
      </c>
      <c r="E44" s="185"/>
      <c r="F44" s="142">
        <f t="shared" si="0"/>
        <v>60</v>
      </c>
      <c r="G44" s="142">
        <f t="shared" si="1"/>
        <v>60</v>
      </c>
      <c r="H44" s="142">
        <v>10</v>
      </c>
      <c r="I44" s="142">
        <v>10</v>
      </c>
      <c r="J44" s="142">
        <v>8</v>
      </c>
      <c r="K44" s="142">
        <v>27</v>
      </c>
      <c r="L44" s="142">
        <v>5</v>
      </c>
      <c r="M44" s="185"/>
    </row>
    <row r="45" spans="1:13" ht="13.2">
      <c r="A45" s="142">
        <v>19120545</v>
      </c>
      <c r="B45" s="143" t="s">
        <v>193</v>
      </c>
      <c r="C45" s="142">
        <v>9</v>
      </c>
      <c r="D45" s="142" t="s">
        <v>179</v>
      </c>
      <c r="E45" s="185"/>
      <c r="F45" s="142">
        <f t="shared" si="0"/>
        <v>60</v>
      </c>
      <c r="G45" s="142">
        <f t="shared" si="1"/>
        <v>60</v>
      </c>
      <c r="H45" s="142">
        <v>10</v>
      </c>
      <c r="I45" s="142">
        <v>10</v>
      </c>
      <c r="J45" s="142">
        <v>8</v>
      </c>
      <c r="K45" s="142">
        <v>27</v>
      </c>
      <c r="L45" s="142">
        <v>5</v>
      </c>
      <c r="M45" s="185"/>
    </row>
    <row r="46" spans="1:13" ht="13.2">
      <c r="A46" s="142">
        <v>19120625</v>
      </c>
      <c r="B46" s="143" t="s">
        <v>196</v>
      </c>
      <c r="C46" s="142">
        <v>9</v>
      </c>
      <c r="D46" s="142" t="s">
        <v>179</v>
      </c>
      <c r="E46" s="185"/>
      <c r="F46" s="142">
        <f t="shared" si="0"/>
        <v>60</v>
      </c>
      <c r="G46" s="142">
        <f t="shared" si="1"/>
        <v>60</v>
      </c>
      <c r="H46" s="142">
        <v>10</v>
      </c>
      <c r="I46" s="142">
        <v>10</v>
      </c>
      <c r="J46" s="142">
        <v>8</v>
      </c>
      <c r="K46" s="142">
        <v>27</v>
      </c>
      <c r="L46" s="142">
        <v>5</v>
      </c>
      <c r="M46" s="185"/>
    </row>
    <row r="47" spans="1:13" ht="13.2">
      <c r="A47" s="134">
        <v>19120563</v>
      </c>
      <c r="B47" s="135" t="s">
        <v>200</v>
      </c>
      <c r="C47" s="134">
        <v>10</v>
      </c>
      <c r="D47" s="134" t="s">
        <v>199</v>
      </c>
      <c r="E47" s="195" t="s">
        <v>507</v>
      </c>
      <c r="F47" s="134">
        <f t="shared" si="0"/>
        <v>63</v>
      </c>
      <c r="G47" s="134">
        <f t="shared" si="1"/>
        <v>63</v>
      </c>
      <c r="H47" s="134">
        <v>5</v>
      </c>
      <c r="I47" s="134">
        <v>10</v>
      </c>
      <c r="J47" s="134">
        <v>8</v>
      </c>
      <c r="K47" s="134">
        <v>35</v>
      </c>
      <c r="L47" s="134">
        <v>5</v>
      </c>
      <c r="M47" s="196" t="s">
        <v>567</v>
      </c>
    </row>
    <row r="48" spans="1:13" ht="13.2">
      <c r="A48" s="134">
        <v>19120566</v>
      </c>
      <c r="B48" s="135" t="s">
        <v>207</v>
      </c>
      <c r="C48" s="134">
        <v>10</v>
      </c>
      <c r="D48" s="134" t="s">
        <v>199</v>
      </c>
      <c r="E48" s="185"/>
      <c r="F48" s="134">
        <f t="shared" si="0"/>
        <v>63</v>
      </c>
      <c r="G48" s="134">
        <f t="shared" si="1"/>
        <v>63</v>
      </c>
      <c r="H48" s="134">
        <v>5</v>
      </c>
      <c r="I48" s="134">
        <v>10</v>
      </c>
      <c r="J48" s="134">
        <v>8</v>
      </c>
      <c r="K48" s="134">
        <v>35</v>
      </c>
      <c r="L48" s="134">
        <v>5</v>
      </c>
      <c r="M48" s="185"/>
    </row>
    <row r="49" spans="1:13" ht="13.2">
      <c r="A49" s="134">
        <v>19120581</v>
      </c>
      <c r="B49" s="135" t="s">
        <v>210</v>
      </c>
      <c r="C49" s="134">
        <v>10</v>
      </c>
      <c r="D49" s="134" t="s">
        <v>199</v>
      </c>
      <c r="E49" s="185"/>
      <c r="F49" s="134">
        <f t="shared" si="0"/>
        <v>63</v>
      </c>
      <c r="G49" s="134">
        <f t="shared" si="1"/>
        <v>63</v>
      </c>
      <c r="H49" s="134">
        <v>5</v>
      </c>
      <c r="I49" s="134">
        <v>10</v>
      </c>
      <c r="J49" s="134">
        <v>8</v>
      </c>
      <c r="K49" s="134">
        <v>35</v>
      </c>
      <c r="L49" s="134">
        <v>5</v>
      </c>
      <c r="M49" s="185"/>
    </row>
    <row r="50" spans="1:13" ht="13.2">
      <c r="A50" s="134">
        <v>19120582</v>
      </c>
      <c r="B50" s="135" t="s">
        <v>213</v>
      </c>
      <c r="C50" s="134">
        <v>10</v>
      </c>
      <c r="D50" s="134" t="s">
        <v>199</v>
      </c>
      <c r="E50" s="185"/>
      <c r="F50" s="134">
        <f t="shared" si="0"/>
        <v>63</v>
      </c>
      <c r="G50" s="134">
        <f t="shared" si="1"/>
        <v>63</v>
      </c>
      <c r="H50" s="134">
        <v>5</v>
      </c>
      <c r="I50" s="134">
        <v>10</v>
      </c>
      <c r="J50" s="134">
        <v>8</v>
      </c>
      <c r="K50" s="134">
        <v>35</v>
      </c>
      <c r="L50" s="134">
        <v>5</v>
      </c>
      <c r="M50" s="185"/>
    </row>
    <row r="51" spans="1:13" ht="13.2">
      <c r="A51" s="134">
        <v>18120237</v>
      </c>
      <c r="B51" s="135" t="s">
        <v>216</v>
      </c>
      <c r="C51" s="134">
        <v>10</v>
      </c>
      <c r="D51" s="134" t="s">
        <v>199</v>
      </c>
      <c r="E51" s="185"/>
      <c r="F51" s="134">
        <f t="shared" si="0"/>
        <v>63</v>
      </c>
      <c r="G51" s="134">
        <f t="shared" si="1"/>
        <v>63</v>
      </c>
      <c r="H51" s="134">
        <v>5</v>
      </c>
      <c r="I51" s="134">
        <v>10</v>
      </c>
      <c r="J51" s="134">
        <v>8</v>
      </c>
      <c r="K51" s="134">
        <v>35</v>
      </c>
      <c r="L51" s="134">
        <v>5</v>
      </c>
      <c r="M51" s="185"/>
    </row>
    <row r="52" spans="1:13" ht="13.2">
      <c r="A52" s="142">
        <v>19120081</v>
      </c>
      <c r="B52" s="143" t="s">
        <v>220</v>
      </c>
      <c r="C52" s="142">
        <v>11</v>
      </c>
      <c r="D52" s="142" t="s">
        <v>219</v>
      </c>
      <c r="E52" s="200" t="s">
        <v>510</v>
      </c>
      <c r="F52" s="142">
        <f t="shared" si="0"/>
        <v>65</v>
      </c>
      <c r="G52" s="142">
        <f t="shared" si="1"/>
        <v>65</v>
      </c>
      <c r="H52" s="142">
        <v>10</v>
      </c>
      <c r="I52" s="142">
        <v>10</v>
      </c>
      <c r="J52" s="142">
        <v>10</v>
      </c>
      <c r="K52" s="142">
        <v>30</v>
      </c>
      <c r="L52" s="142">
        <v>5</v>
      </c>
      <c r="M52" s="203"/>
    </row>
    <row r="53" spans="1:13" ht="13.2">
      <c r="A53" s="142">
        <v>19120062</v>
      </c>
      <c r="B53" s="143" t="s">
        <v>227</v>
      </c>
      <c r="C53" s="142">
        <v>11</v>
      </c>
      <c r="D53" s="142" t="s">
        <v>219</v>
      </c>
      <c r="E53" s="185"/>
      <c r="F53" s="142">
        <f t="shared" si="0"/>
        <v>65</v>
      </c>
      <c r="G53" s="142">
        <f t="shared" si="1"/>
        <v>65</v>
      </c>
      <c r="H53" s="142">
        <v>10</v>
      </c>
      <c r="I53" s="142">
        <v>10</v>
      </c>
      <c r="J53" s="142">
        <v>10</v>
      </c>
      <c r="K53" s="142">
        <v>30</v>
      </c>
      <c r="L53" s="142">
        <v>5</v>
      </c>
      <c r="M53" s="185"/>
    </row>
    <row r="54" spans="1:13" ht="13.2">
      <c r="A54" s="142">
        <v>19120061</v>
      </c>
      <c r="B54" s="143" t="s">
        <v>230</v>
      </c>
      <c r="C54" s="142">
        <v>11</v>
      </c>
      <c r="D54" s="142" t="s">
        <v>219</v>
      </c>
      <c r="E54" s="185"/>
      <c r="F54" s="142">
        <f t="shared" si="0"/>
        <v>65</v>
      </c>
      <c r="G54" s="142">
        <f t="shared" si="1"/>
        <v>65</v>
      </c>
      <c r="H54" s="142">
        <v>10</v>
      </c>
      <c r="I54" s="142">
        <v>10</v>
      </c>
      <c r="J54" s="142">
        <v>10</v>
      </c>
      <c r="K54" s="142">
        <v>30</v>
      </c>
      <c r="L54" s="142">
        <v>5</v>
      </c>
      <c r="M54" s="185"/>
    </row>
    <row r="55" spans="1:13" ht="13.2">
      <c r="A55" s="142">
        <v>19120125</v>
      </c>
      <c r="B55" s="143" t="s">
        <v>233</v>
      </c>
      <c r="C55" s="142">
        <v>11</v>
      </c>
      <c r="D55" s="142" t="s">
        <v>219</v>
      </c>
      <c r="E55" s="185"/>
      <c r="F55" s="142">
        <f t="shared" si="0"/>
        <v>65</v>
      </c>
      <c r="G55" s="142">
        <f t="shared" si="1"/>
        <v>65</v>
      </c>
      <c r="H55" s="142">
        <v>10</v>
      </c>
      <c r="I55" s="142">
        <v>10</v>
      </c>
      <c r="J55" s="142">
        <v>10</v>
      </c>
      <c r="K55" s="142">
        <v>30</v>
      </c>
      <c r="L55" s="142">
        <v>5</v>
      </c>
      <c r="M55" s="185"/>
    </row>
    <row r="56" spans="1:13" ht="13.2">
      <c r="A56" s="142">
        <v>19120079</v>
      </c>
      <c r="B56" s="143" t="s">
        <v>236</v>
      </c>
      <c r="C56" s="142">
        <v>11</v>
      </c>
      <c r="D56" s="142" t="s">
        <v>219</v>
      </c>
      <c r="E56" s="185"/>
      <c r="F56" s="142">
        <f t="shared" si="0"/>
        <v>65</v>
      </c>
      <c r="G56" s="142">
        <f t="shared" si="1"/>
        <v>65</v>
      </c>
      <c r="H56" s="142">
        <v>10</v>
      </c>
      <c r="I56" s="142">
        <v>10</v>
      </c>
      <c r="J56" s="142">
        <v>10</v>
      </c>
      <c r="K56" s="142">
        <v>30</v>
      </c>
      <c r="L56" s="142">
        <v>5</v>
      </c>
      <c r="M56" s="185"/>
    </row>
    <row r="57" spans="1:13" ht="13.2">
      <c r="A57" s="138">
        <v>19120729</v>
      </c>
      <c r="B57" s="139" t="s">
        <v>240</v>
      </c>
      <c r="C57" s="138">
        <v>12</v>
      </c>
      <c r="D57" s="138" t="s">
        <v>239</v>
      </c>
      <c r="E57" s="199" t="s">
        <v>509</v>
      </c>
      <c r="F57" s="138">
        <f t="shared" si="0"/>
        <v>39.75</v>
      </c>
      <c r="G57" s="138">
        <f t="shared" si="1"/>
        <v>39.75</v>
      </c>
      <c r="H57" s="138"/>
      <c r="I57" s="138"/>
      <c r="J57" s="138">
        <f t="shared" ref="J57:J61" si="10">8.5*1</f>
        <v>8.5</v>
      </c>
      <c r="K57" s="138">
        <f t="shared" ref="K57:K61" si="11">7.5*3.5</f>
        <v>26.25</v>
      </c>
      <c r="L57" s="138">
        <f t="shared" ref="L57:L66" si="12">10*0.5</f>
        <v>5</v>
      </c>
      <c r="M57" s="201" t="s">
        <v>568</v>
      </c>
    </row>
    <row r="58" spans="1:13" ht="13.2">
      <c r="A58" s="138">
        <v>19120629</v>
      </c>
      <c r="B58" s="139" t="s">
        <v>247</v>
      </c>
      <c r="C58" s="138">
        <v>12</v>
      </c>
      <c r="D58" s="138" t="s">
        <v>239</v>
      </c>
      <c r="E58" s="185"/>
      <c r="F58" s="138">
        <f t="shared" si="0"/>
        <v>39.75</v>
      </c>
      <c r="G58" s="138">
        <f t="shared" si="1"/>
        <v>39.75</v>
      </c>
      <c r="H58" s="138"/>
      <c r="I58" s="138"/>
      <c r="J58" s="138">
        <f t="shared" si="10"/>
        <v>8.5</v>
      </c>
      <c r="K58" s="138">
        <f t="shared" si="11"/>
        <v>26.25</v>
      </c>
      <c r="L58" s="138">
        <f t="shared" si="12"/>
        <v>5</v>
      </c>
      <c r="M58" s="185"/>
    </row>
    <row r="59" spans="1:13" ht="13.2">
      <c r="A59" s="138">
        <v>19120624</v>
      </c>
      <c r="B59" s="139" t="s">
        <v>250</v>
      </c>
      <c r="C59" s="138">
        <v>12</v>
      </c>
      <c r="D59" s="138" t="s">
        <v>239</v>
      </c>
      <c r="E59" s="185"/>
      <c r="F59" s="138">
        <f t="shared" si="0"/>
        <v>39.75</v>
      </c>
      <c r="G59" s="138">
        <f t="shared" si="1"/>
        <v>39.75</v>
      </c>
      <c r="H59" s="138"/>
      <c r="I59" s="138"/>
      <c r="J59" s="138">
        <f t="shared" si="10"/>
        <v>8.5</v>
      </c>
      <c r="K59" s="138">
        <f t="shared" si="11"/>
        <v>26.25</v>
      </c>
      <c r="L59" s="138">
        <f t="shared" si="12"/>
        <v>5</v>
      </c>
      <c r="M59" s="185"/>
    </row>
    <row r="60" spans="1:13" ht="13.2">
      <c r="A60" s="138">
        <v>19120605</v>
      </c>
      <c r="B60" s="139" t="s">
        <v>252</v>
      </c>
      <c r="C60" s="138">
        <v>12</v>
      </c>
      <c r="D60" s="138" t="s">
        <v>239</v>
      </c>
      <c r="E60" s="185"/>
      <c r="F60" s="138">
        <f t="shared" si="0"/>
        <v>39.75</v>
      </c>
      <c r="G60" s="138">
        <f t="shared" si="1"/>
        <v>39.75</v>
      </c>
      <c r="H60" s="138"/>
      <c r="I60" s="138"/>
      <c r="J60" s="138">
        <f t="shared" si="10"/>
        <v>8.5</v>
      </c>
      <c r="K60" s="138">
        <f t="shared" si="11"/>
        <v>26.25</v>
      </c>
      <c r="L60" s="138">
        <f t="shared" si="12"/>
        <v>5</v>
      </c>
      <c r="M60" s="185"/>
    </row>
    <row r="61" spans="1:13" ht="13.2">
      <c r="A61" s="138">
        <v>19120644</v>
      </c>
      <c r="B61" s="139" t="s">
        <v>255</v>
      </c>
      <c r="C61" s="138">
        <v>12</v>
      </c>
      <c r="D61" s="138" t="s">
        <v>239</v>
      </c>
      <c r="E61" s="185"/>
      <c r="F61" s="138">
        <f t="shared" si="0"/>
        <v>39.75</v>
      </c>
      <c r="G61" s="138">
        <f t="shared" si="1"/>
        <v>39.75</v>
      </c>
      <c r="H61" s="138"/>
      <c r="I61" s="138"/>
      <c r="J61" s="138">
        <f t="shared" si="10"/>
        <v>8.5</v>
      </c>
      <c r="K61" s="138">
        <f t="shared" si="11"/>
        <v>26.25</v>
      </c>
      <c r="L61" s="138">
        <f t="shared" si="12"/>
        <v>5</v>
      </c>
      <c r="M61" s="185"/>
    </row>
    <row r="62" spans="1:13" ht="13.2">
      <c r="A62" s="138">
        <v>19120192</v>
      </c>
      <c r="B62" s="139" t="s">
        <v>258</v>
      </c>
      <c r="C62" s="138">
        <v>13</v>
      </c>
      <c r="D62" s="138" t="s">
        <v>257</v>
      </c>
      <c r="E62" s="199" t="s">
        <v>509</v>
      </c>
      <c r="F62" s="138">
        <f t="shared" si="0"/>
        <v>41.5</v>
      </c>
      <c r="G62" s="138">
        <f t="shared" si="1"/>
        <v>41.5</v>
      </c>
      <c r="H62" s="138"/>
      <c r="I62" s="138"/>
      <c r="J62" s="138">
        <f t="shared" ref="J62:J66" si="13">8.5</f>
        <v>8.5</v>
      </c>
      <c r="K62" s="138">
        <f t="shared" ref="K62:K66" si="14">8*3.5</f>
        <v>28</v>
      </c>
      <c r="L62" s="138">
        <f t="shared" si="12"/>
        <v>5</v>
      </c>
      <c r="M62" s="201" t="s">
        <v>569</v>
      </c>
    </row>
    <row r="63" spans="1:13" ht="13.2">
      <c r="A63" s="138">
        <v>19120464</v>
      </c>
      <c r="B63" s="139" t="s">
        <v>265</v>
      </c>
      <c r="C63" s="138">
        <v>13</v>
      </c>
      <c r="D63" s="138" t="s">
        <v>257</v>
      </c>
      <c r="E63" s="185"/>
      <c r="F63" s="138">
        <f t="shared" si="0"/>
        <v>41.5</v>
      </c>
      <c r="G63" s="138">
        <f t="shared" si="1"/>
        <v>41.5</v>
      </c>
      <c r="H63" s="138"/>
      <c r="I63" s="138"/>
      <c r="J63" s="138">
        <f t="shared" si="13"/>
        <v>8.5</v>
      </c>
      <c r="K63" s="138">
        <f t="shared" si="14"/>
        <v>28</v>
      </c>
      <c r="L63" s="138">
        <f t="shared" si="12"/>
        <v>5</v>
      </c>
      <c r="M63" s="185"/>
    </row>
    <row r="64" spans="1:13" ht="13.2">
      <c r="A64" s="138">
        <v>19120442</v>
      </c>
      <c r="B64" s="139" t="s">
        <v>268</v>
      </c>
      <c r="C64" s="138">
        <v>13</v>
      </c>
      <c r="D64" s="138" t="s">
        <v>257</v>
      </c>
      <c r="E64" s="185"/>
      <c r="F64" s="138">
        <f t="shared" si="0"/>
        <v>41.5</v>
      </c>
      <c r="G64" s="138">
        <f t="shared" si="1"/>
        <v>41.5</v>
      </c>
      <c r="H64" s="138"/>
      <c r="I64" s="138"/>
      <c r="J64" s="138">
        <f t="shared" si="13"/>
        <v>8.5</v>
      </c>
      <c r="K64" s="138">
        <f t="shared" si="14"/>
        <v>28</v>
      </c>
      <c r="L64" s="138">
        <f t="shared" si="12"/>
        <v>5</v>
      </c>
      <c r="M64" s="185"/>
    </row>
    <row r="65" spans="1:13" ht="13.2">
      <c r="A65" s="138">
        <v>19120465</v>
      </c>
      <c r="B65" s="139" t="s">
        <v>272</v>
      </c>
      <c r="C65" s="138">
        <v>13</v>
      </c>
      <c r="D65" s="138" t="s">
        <v>257</v>
      </c>
      <c r="E65" s="185"/>
      <c r="F65" s="138">
        <f t="shared" si="0"/>
        <v>41.5</v>
      </c>
      <c r="G65" s="138">
        <f t="shared" si="1"/>
        <v>41.5</v>
      </c>
      <c r="H65" s="138"/>
      <c r="I65" s="138"/>
      <c r="J65" s="138">
        <f t="shared" si="13"/>
        <v>8.5</v>
      </c>
      <c r="K65" s="138">
        <f t="shared" si="14"/>
        <v>28</v>
      </c>
      <c r="L65" s="138">
        <f t="shared" si="12"/>
        <v>5</v>
      </c>
      <c r="M65" s="185"/>
    </row>
    <row r="66" spans="1:13" ht="13.2">
      <c r="A66" s="138">
        <v>19120474</v>
      </c>
      <c r="B66" s="139" t="s">
        <v>275</v>
      </c>
      <c r="C66" s="138">
        <v>13</v>
      </c>
      <c r="D66" s="138" t="s">
        <v>257</v>
      </c>
      <c r="E66" s="185"/>
      <c r="F66" s="138">
        <f t="shared" si="0"/>
        <v>41.5</v>
      </c>
      <c r="G66" s="138">
        <f t="shared" si="1"/>
        <v>41.5</v>
      </c>
      <c r="H66" s="138"/>
      <c r="I66" s="138"/>
      <c r="J66" s="138">
        <f t="shared" si="13"/>
        <v>8.5</v>
      </c>
      <c r="K66" s="138">
        <f t="shared" si="14"/>
        <v>28</v>
      </c>
      <c r="L66" s="138">
        <f t="shared" si="12"/>
        <v>5</v>
      </c>
      <c r="M66" s="185"/>
    </row>
    <row r="67" spans="1:13" ht="13.2">
      <c r="A67" s="134">
        <v>19120549</v>
      </c>
      <c r="B67" s="135" t="s">
        <v>279</v>
      </c>
      <c r="C67" s="134">
        <v>14</v>
      </c>
      <c r="D67" s="134" t="s">
        <v>278</v>
      </c>
      <c r="E67" s="195" t="s">
        <v>507</v>
      </c>
      <c r="F67" s="134">
        <f t="shared" si="0"/>
        <v>58</v>
      </c>
      <c r="G67" s="134">
        <f t="shared" si="1"/>
        <v>58</v>
      </c>
      <c r="H67" s="134">
        <v>10</v>
      </c>
      <c r="I67" s="134">
        <v>10</v>
      </c>
      <c r="J67" s="134">
        <v>8</v>
      </c>
      <c r="K67" s="134">
        <v>25</v>
      </c>
      <c r="L67" s="134">
        <v>5</v>
      </c>
      <c r="M67" s="196" t="s">
        <v>570</v>
      </c>
    </row>
    <row r="68" spans="1:13" ht="13.2">
      <c r="A68" s="134">
        <v>19120595</v>
      </c>
      <c r="B68" s="144" t="s">
        <v>286</v>
      </c>
      <c r="C68" s="134">
        <v>14</v>
      </c>
      <c r="D68" s="134" t="s">
        <v>278</v>
      </c>
      <c r="E68" s="185"/>
      <c r="F68" s="134">
        <f t="shared" si="0"/>
        <v>58</v>
      </c>
      <c r="G68" s="134">
        <f t="shared" si="1"/>
        <v>58</v>
      </c>
      <c r="H68" s="134">
        <v>10</v>
      </c>
      <c r="I68" s="134">
        <v>10</v>
      </c>
      <c r="J68" s="134">
        <v>8</v>
      </c>
      <c r="K68" s="134">
        <v>25</v>
      </c>
      <c r="L68" s="134">
        <v>5</v>
      </c>
      <c r="M68" s="185"/>
    </row>
    <row r="69" spans="1:13" ht="13.2">
      <c r="A69" s="134">
        <v>1712292</v>
      </c>
      <c r="B69" s="135" t="s">
        <v>288</v>
      </c>
      <c r="C69" s="134">
        <v>14</v>
      </c>
      <c r="D69" s="134" t="s">
        <v>278</v>
      </c>
      <c r="E69" s="185"/>
      <c r="F69" s="134">
        <f t="shared" si="0"/>
        <v>58</v>
      </c>
      <c r="G69" s="134">
        <f t="shared" si="1"/>
        <v>58</v>
      </c>
      <c r="H69" s="134">
        <v>10</v>
      </c>
      <c r="I69" s="134">
        <v>10</v>
      </c>
      <c r="J69" s="134">
        <v>8</v>
      </c>
      <c r="K69" s="134">
        <v>25</v>
      </c>
      <c r="L69" s="134">
        <v>5</v>
      </c>
      <c r="M69" s="185"/>
    </row>
    <row r="70" spans="1:13" ht="13.2">
      <c r="A70" s="134">
        <v>19120527</v>
      </c>
      <c r="B70" s="135" t="s">
        <v>220</v>
      </c>
      <c r="C70" s="134">
        <v>14</v>
      </c>
      <c r="D70" s="134" t="s">
        <v>278</v>
      </c>
      <c r="E70" s="185"/>
      <c r="F70" s="134">
        <f t="shared" si="0"/>
        <v>58</v>
      </c>
      <c r="G70" s="134">
        <f t="shared" si="1"/>
        <v>58</v>
      </c>
      <c r="H70" s="134">
        <v>10</v>
      </c>
      <c r="I70" s="134">
        <v>10</v>
      </c>
      <c r="J70" s="134">
        <v>8</v>
      </c>
      <c r="K70" s="134">
        <v>25</v>
      </c>
      <c r="L70" s="134">
        <v>5</v>
      </c>
      <c r="M70" s="185"/>
    </row>
    <row r="71" spans="1:13" ht="13.2">
      <c r="A71" s="134">
        <v>1712605</v>
      </c>
      <c r="B71" s="135" t="s">
        <v>293</v>
      </c>
      <c r="C71" s="134">
        <v>14</v>
      </c>
      <c r="D71" s="134" t="s">
        <v>278</v>
      </c>
      <c r="E71" s="185"/>
      <c r="F71" s="134">
        <f t="shared" si="0"/>
        <v>58</v>
      </c>
      <c r="G71" s="134">
        <f t="shared" si="1"/>
        <v>58</v>
      </c>
      <c r="H71" s="134">
        <v>10</v>
      </c>
      <c r="I71" s="134">
        <v>10</v>
      </c>
      <c r="J71" s="134">
        <v>8</v>
      </c>
      <c r="K71" s="134">
        <v>25</v>
      </c>
      <c r="L71" s="134">
        <v>5</v>
      </c>
      <c r="M71" s="185"/>
    </row>
    <row r="72" spans="1:13" ht="13.2">
      <c r="A72" s="121">
        <v>19120190</v>
      </c>
      <c r="B72" s="122" t="s">
        <v>297</v>
      </c>
      <c r="C72" s="121">
        <v>15</v>
      </c>
      <c r="D72" s="121" t="s">
        <v>296</v>
      </c>
      <c r="E72" s="198" t="s">
        <v>508</v>
      </c>
      <c r="F72" s="121">
        <f t="shared" si="0"/>
        <v>68</v>
      </c>
      <c r="G72" s="121">
        <f t="shared" si="1"/>
        <v>68</v>
      </c>
      <c r="H72" s="121">
        <v>10</v>
      </c>
      <c r="I72" s="121">
        <v>10</v>
      </c>
      <c r="J72" s="121">
        <v>8</v>
      </c>
      <c r="K72" s="121">
        <v>35</v>
      </c>
      <c r="L72" s="121">
        <v>5</v>
      </c>
      <c r="M72" s="192" t="s">
        <v>571</v>
      </c>
    </row>
    <row r="73" spans="1:13" ht="13.2">
      <c r="A73" s="121">
        <v>19120540</v>
      </c>
      <c r="B73" s="122" t="s">
        <v>303</v>
      </c>
      <c r="C73" s="121">
        <v>15</v>
      </c>
      <c r="D73" s="121" t="s">
        <v>296</v>
      </c>
      <c r="E73" s="185"/>
      <c r="F73" s="121">
        <f t="shared" si="0"/>
        <v>68</v>
      </c>
      <c r="G73" s="121">
        <f t="shared" si="1"/>
        <v>68</v>
      </c>
      <c r="H73" s="121">
        <v>10</v>
      </c>
      <c r="I73" s="121">
        <v>10</v>
      </c>
      <c r="J73" s="121">
        <v>8</v>
      </c>
      <c r="K73" s="121">
        <v>35</v>
      </c>
      <c r="L73" s="121">
        <v>5</v>
      </c>
      <c r="M73" s="185"/>
    </row>
    <row r="74" spans="1:13" ht="13.2">
      <c r="A74" s="121">
        <v>19120218</v>
      </c>
      <c r="B74" s="122" t="s">
        <v>305</v>
      </c>
      <c r="C74" s="121">
        <v>15</v>
      </c>
      <c r="D74" s="121" t="s">
        <v>296</v>
      </c>
      <c r="E74" s="185"/>
      <c r="F74" s="121">
        <f t="shared" si="0"/>
        <v>68</v>
      </c>
      <c r="G74" s="121">
        <f t="shared" si="1"/>
        <v>68</v>
      </c>
      <c r="H74" s="121">
        <v>10</v>
      </c>
      <c r="I74" s="121">
        <v>10</v>
      </c>
      <c r="J74" s="121">
        <v>8</v>
      </c>
      <c r="K74" s="121">
        <v>35</v>
      </c>
      <c r="L74" s="121">
        <v>5</v>
      </c>
      <c r="M74" s="185"/>
    </row>
    <row r="75" spans="1:13" ht="13.2">
      <c r="A75" s="121">
        <v>19120189</v>
      </c>
      <c r="B75" s="122" t="s">
        <v>307</v>
      </c>
      <c r="C75" s="121">
        <v>15</v>
      </c>
      <c r="D75" s="121" t="s">
        <v>296</v>
      </c>
      <c r="E75" s="185"/>
      <c r="F75" s="121">
        <f t="shared" si="0"/>
        <v>68</v>
      </c>
      <c r="G75" s="121">
        <f t="shared" si="1"/>
        <v>68</v>
      </c>
      <c r="H75" s="121">
        <v>10</v>
      </c>
      <c r="I75" s="121">
        <v>10</v>
      </c>
      <c r="J75" s="121">
        <v>8</v>
      </c>
      <c r="K75" s="121">
        <v>35</v>
      </c>
      <c r="L75" s="121">
        <v>5</v>
      </c>
      <c r="M75" s="185"/>
    </row>
    <row r="76" spans="1:13" ht="13.2">
      <c r="A76" s="121">
        <v>19120593</v>
      </c>
      <c r="B76" s="122" t="s">
        <v>310</v>
      </c>
      <c r="C76" s="121">
        <v>15</v>
      </c>
      <c r="D76" s="121" t="s">
        <v>296</v>
      </c>
      <c r="E76" s="185"/>
      <c r="F76" s="121">
        <f t="shared" si="0"/>
        <v>68</v>
      </c>
      <c r="G76" s="121">
        <f t="shared" si="1"/>
        <v>68</v>
      </c>
      <c r="H76" s="121">
        <v>10</v>
      </c>
      <c r="I76" s="121">
        <v>10</v>
      </c>
      <c r="J76" s="121">
        <v>8</v>
      </c>
      <c r="K76" s="121">
        <v>35</v>
      </c>
      <c r="L76" s="121">
        <v>5</v>
      </c>
      <c r="M76" s="185"/>
    </row>
    <row r="77" spans="1:13" ht="13.2">
      <c r="A77" s="142">
        <v>19120426</v>
      </c>
      <c r="B77" s="143" t="s">
        <v>314</v>
      </c>
      <c r="C77" s="142">
        <v>16</v>
      </c>
      <c r="D77" s="142" t="s">
        <v>313</v>
      </c>
      <c r="E77" s="200" t="s">
        <v>510</v>
      </c>
      <c r="F77" s="142">
        <f t="shared" si="0"/>
        <v>64</v>
      </c>
      <c r="G77" s="142">
        <f t="shared" si="1"/>
        <v>64</v>
      </c>
      <c r="H77" s="142">
        <v>10</v>
      </c>
      <c r="I77" s="142">
        <v>10</v>
      </c>
      <c r="J77" s="142">
        <v>9</v>
      </c>
      <c r="K77" s="142">
        <v>30</v>
      </c>
      <c r="L77" s="142">
        <v>5</v>
      </c>
      <c r="M77" s="203"/>
    </row>
    <row r="78" spans="1:13" ht="13.2">
      <c r="A78" s="142">
        <v>19120302</v>
      </c>
      <c r="B78" s="143" t="s">
        <v>321</v>
      </c>
      <c r="C78" s="142">
        <v>16</v>
      </c>
      <c r="D78" s="142" t="s">
        <v>313</v>
      </c>
      <c r="E78" s="185"/>
      <c r="F78" s="142">
        <f t="shared" si="0"/>
        <v>64</v>
      </c>
      <c r="G78" s="142">
        <f t="shared" si="1"/>
        <v>64</v>
      </c>
      <c r="H78" s="142">
        <v>10</v>
      </c>
      <c r="I78" s="142">
        <v>10</v>
      </c>
      <c r="J78" s="142">
        <v>9</v>
      </c>
      <c r="K78" s="142">
        <v>30</v>
      </c>
      <c r="L78" s="142">
        <v>5</v>
      </c>
      <c r="M78" s="185"/>
    </row>
    <row r="79" spans="1:13" ht="13.2">
      <c r="A79" s="142">
        <v>19120383</v>
      </c>
      <c r="B79" s="143" t="s">
        <v>324</v>
      </c>
      <c r="C79" s="142">
        <v>16</v>
      </c>
      <c r="D79" s="142" t="s">
        <v>313</v>
      </c>
      <c r="E79" s="185"/>
      <c r="F79" s="142">
        <f t="shared" si="0"/>
        <v>64</v>
      </c>
      <c r="G79" s="142">
        <f t="shared" si="1"/>
        <v>64</v>
      </c>
      <c r="H79" s="142">
        <v>10</v>
      </c>
      <c r="I79" s="142">
        <v>10</v>
      </c>
      <c r="J79" s="142">
        <v>9</v>
      </c>
      <c r="K79" s="142">
        <v>30</v>
      </c>
      <c r="L79" s="142">
        <v>5</v>
      </c>
      <c r="M79" s="185"/>
    </row>
    <row r="80" spans="1:13" ht="13.2">
      <c r="A80" s="142">
        <v>19120492</v>
      </c>
      <c r="B80" s="143" t="s">
        <v>327</v>
      </c>
      <c r="C80" s="142">
        <v>16</v>
      </c>
      <c r="D80" s="142" t="s">
        <v>313</v>
      </c>
      <c r="E80" s="185"/>
      <c r="F80" s="142">
        <f t="shared" si="0"/>
        <v>64</v>
      </c>
      <c r="G80" s="142">
        <f t="shared" si="1"/>
        <v>64</v>
      </c>
      <c r="H80" s="142">
        <v>10</v>
      </c>
      <c r="I80" s="142">
        <v>10</v>
      </c>
      <c r="J80" s="142">
        <v>9</v>
      </c>
      <c r="K80" s="142">
        <v>30</v>
      </c>
      <c r="L80" s="142">
        <v>5</v>
      </c>
      <c r="M80" s="185"/>
    </row>
    <row r="81" spans="1:13" ht="13.2">
      <c r="A81" s="142">
        <v>19120496</v>
      </c>
      <c r="B81" s="143" t="s">
        <v>330</v>
      </c>
      <c r="C81" s="142">
        <v>16</v>
      </c>
      <c r="D81" s="142" t="s">
        <v>313</v>
      </c>
      <c r="E81" s="185"/>
      <c r="F81" s="142">
        <f t="shared" si="0"/>
        <v>64</v>
      </c>
      <c r="G81" s="142">
        <f t="shared" si="1"/>
        <v>64</v>
      </c>
      <c r="H81" s="142">
        <v>10</v>
      </c>
      <c r="I81" s="142">
        <v>10</v>
      </c>
      <c r="J81" s="142">
        <v>9</v>
      </c>
      <c r="K81" s="142">
        <v>30</v>
      </c>
      <c r="L81" s="142">
        <v>5</v>
      </c>
      <c r="M81" s="185"/>
    </row>
    <row r="82" spans="1:13" ht="13.2">
      <c r="A82" s="121">
        <v>19120620</v>
      </c>
      <c r="B82" s="122" t="s">
        <v>334</v>
      </c>
      <c r="C82" s="121">
        <v>17</v>
      </c>
      <c r="D82" s="121" t="s">
        <v>333</v>
      </c>
      <c r="E82" s="198" t="s">
        <v>508</v>
      </c>
      <c r="F82" s="121">
        <f t="shared" si="0"/>
        <v>65</v>
      </c>
      <c r="G82" s="121">
        <f t="shared" si="1"/>
        <v>65</v>
      </c>
      <c r="H82" s="121">
        <v>10</v>
      </c>
      <c r="I82" s="121">
        <v>10</v>
      </c>
      <c r="J82" s="121">
        <v>8</v>
      </c>
      <c r="K82" s="121">
        <v>32</v>
      </c>
      <c r="L82" s="121">
        <v>5</v>
      </c>
      <c r="M82" s="192" t="s">
        <v>572</v>
      </c>
    </row>
    <row r="83" spans="1:13" ht="13.2">
      <c r="A83" s="121">
        <v>19120668</v>
      </c>
      <c r="B83" s="122" t="s">
        <v>340</v>
      </c>
      <c r="C83" s="121">
        <v>17</v>
      </c>
      <c r="D83" s="121" t="s">
        <v>333</v>
      </c>
      <c r="E83" s="185"/>
      <c r="F83" s="121">
        <f t="shared" si="0"/>
        <v>65</v>
      </c>
      <c r="G83" s="121">
        <f t="shared" si="1"/>
        <v>65</v>
      </c>
      <c r="H83" s="121">
        <v>10</v>
      </c>
      <c r="I83" s="121">
        <v>10</v>
      </c>
      <c r="J83" s="121">
        <v>8</v>
      </c>
      <c r="K83" s="121">
        <v>32</v>
      </c>
      <c r="L83" s="121">
        <v>5</v>
      </c>
      <c r="M83" s="185"/>
    </row>
    <row r="84" spans="1:13" ht="13.2">
      <c r="A84" s="121">
        <v>19120628</v>
      </c>
      <c r="B84" s="122" t="s">
        <v>343</v>
      </c>
      <c r="C84" s="121">
        <v>17</v>
      </c>
      <c r="D84" s="121" t="s">
        <v>333</v>
      </c>
      <c r="E84" s="185"/>
      <c r="F84" s="121">
        <f t="shared" si="0"/>
        <v>65</v>
      </c>
      <c r="G84" s="121">
        <f t="shared" si="1"/>
        <v>65</v>
      </c>
      <c r="H84" s="121">
        <v>10</v>
      </c>
      <c r="I84" s="121">
        <v>10</v>
      </c>
      <c r="J84" s="121">
        <v>8</v>
      </c>
      <c r="K84" s="121">
        <v>32</v>
      </c>
      <c r="L84" s="121">
        <v>5</v>
      </c>
      <c r="M84" s="185"/>
    </row>
    <row r="85" spans="1:13" ht="13.2">
      <c r="A85" s="121">
        <v>19120443</v>
      </c>
      <c r="B85" s="122" t="s">
        <v>346</v>
      </c>
      <c r="C85" s="121">
        <v>17</v>
      </c>
      <c r="D85" s="121" t="s">
        <v>333</v>
      </c>
      <c r="E85" s="185"/>
      <c r="F85" s="121">
        <f t="shared" si="0"/>
        <v>65</v>
      </c>
      <c r="G85" s="121">
        <f t="shared" si="1"/>
        <v>65</v>
      </c>
      <c r="H85" s="121">
        <v>10</v>
      </c>
      <c r="I85" s="121">
        <v>10</v>
      </c>
      <c r="J85" s="121">
        <v>8</v>
      </c>
      <c r="K85" s="121">
        <v>32</v>
      </c>
      <c r="L85" s="121">
        <v>5</v>
      </c>
      <c r="M85" s="185"/>
    </row>
    <row r="86" spans="1:13" ht="13.2">
      <c r="A86" s="121">
        <v>19120650</v>
      </c>
      <c r="B86" s="122" t="s">
        <v>349</v>
      </c>
      <c r="C86" s="121">
        <v>17</v>
      </c>
      <c r="D86" s="121" t="s">
        <v>333</v>
      </c>
      <c r="E86" s="185"/>
      <c r="F86" s="121">
        <f t="shared" si="0"/>
        <v>65</v>
      </c>
      <c r="G86" s="121">
        <f t="shared" si="1"/>
        <v>65</v>
      </c>
      <c r="H86" s="121">
        <v>10</v>
      </c>
      <c r="I86" s="121">
        <v>10</v>
      </c>
      <c r="J86" s="121">
        <v>8</v>
      </c>
      <c r="K86" s="121">
        <v>32</v>
      </c>
      <c r="L86" s="121">
        <v>5</v>
      </c>
      <c r="M86" s="185"/>
    </row>
    <row r="87" spans="1:13" ht="13.2">
      <c r="A87" s="138">
        <v>18120514</v>
      </c>
      <c r="B87" s="139" t="s">
        <v>353</v>
      </c>
      <c r="C87" s="138">
        <v>18</v>
      </c>
      <c r="D87" s="138" t="s">
        <v>352</v>
      </c>
      <c r="E87" s="199" t="s">
        <v>509</v>
      </c>
      <c r="F87" s="138">
        <f t="shared" si="0"/>
        <v>40.5</v>
      </c>
      <c r="G87" s="138">
        <f t="shared" si="1"/>
        <v>40.5</v>
      </c>
      <c r="H87" s="138"/>
      <c r="I87" s="138"/>
      <c r="J87" s="138">
        <f t="shared" ref="J87:J91" si="15">8*1</f>
        <v>8</v>
      </c>
      <c r="K87" s="138">
        <f t="shared" ref="K87:K91" si="16">8*3.5</f>
        <v>28</v>
      </c>
      <c r="L87" s="138">
        <f t="shared" ref="L87:L91" si="17">9*0.5</f>
        <v>4.5</v>
      </c>
      <c r="M87" s="201" t="s">
        <v>573</v>
      </c>
    </row>
    <row r="88" spans="1:13" ht="13.2">
      <c r="A88" s="138">
        <v>18120139</v>
      </c>
      <c r="B88" s="139" t="s">
        <v>360</v>
      </c>
      <c r="C88" s="138">
        <v>18</v>
      </c>
      <c r="D88" s="138" t="s">
        <v>352</v>
      </c>
      <c r="E88" s="185"/>
      <c r="F88" s="138">
        <f t="shared" si="0"/>
        <v>40.5</v>
      </c>
      <c r="G88" s="138">
        <f t="shared" si="1"/>
        <v>40.5</v>
      </c>
      <c r="H88" s="138"/>
      <c r="I88" s="138"/>
      <c r="J88" s="138">
        <f t="shared" si="15"/>
        <v>8</v>
      </c>
      <c r="K88" s="138">
        <f t="shared" si="16"/>
        <v>28</v>
      </c>
      <c r="L88" s="138">
        <f t="shared" si="17"/>
        <v>4.5</v>
      </c>
      <c r="M88" s="185"/>
    </row>
    <row r="89" spans="1:13" ht="13.2">
      <c r="A89" s="138">
        <v>1712603</v>
      </c>
      <c r="B89" s="139" t="s">
        <v>363</v>
      </c>
      <c r="C89" s="138">
        <v>18</v>
      </c>
      <c r="D89" s="138" t="s">
        <v>352</v>
      </c>
      <c r="E89" s="185"/>
      <c r="F89" s="138">
        <f t="shared" si="0"/>
        <v>40.5</v>
      </c>
      <c r="G89" s="138">
        <f t="shared" si="1"/>
        <v>40.5</v>
      </c>
      <c r="H89" s="138"/>
      <c r="I89" s="138"/>
      <c r="J89" s="138">
        <f t="shared" si="15"/>
        <v>8</v>
      </c>
      <c r="K89" s="138">
        <f t="shared" si="16"/>
        <v>28</v>
      </c>
      <c r="L89" s="138">
        <f t="shared" si="17"/>
        <v>4.5</v>
      </c>
      <c r="M89" s="185"/>
    </row>
    <row r="90" spans="1:13" ht="13.2">
      <c r="A90" s="138">
        <v>19120452</v>
      </c>
      <c r="B90" s="139" t="s">
        <v>365</v>
      </c>
      <c r="C90" s="138">
        <v>18</v>
      </c>
      <c r="D90" s="138" t="s">
        <v>352</v>
      </c>
      <c r="E90" s="185"/>
      <c r="F90" s="138">
        <f t="shared" si="0"/>
        <v>40.5</v>
      </c>
      <c r="G90" s="138">
        <f t="shared" si="1"/>
        <v>40.5</v>
      </c>
      <c r="H90" s="138"/>
      <c r="I90" s="138"/>
      <c r="J90" s="138">
        <f t="shared" si="15"/>
        <v>8</v>
      </c>
      <c r="K90" s="138">
        <f t="shared" si="16"/>
        <v>28</v>
      </c>
      <c r="L90" s="138">
        <f t="shared" si="17"/>
        <v>4.5</v>
      </c>
      <c r="M90" s="185"/>
    </row>
    <row r="91" spans="1:13" ht="13.2">
      <c r="A91" s="138">
        <v>18120525</v>
      </c>
      <c r="B91" s="139" t="s">
        <v>369</v>
      </c>
      <c r="C91" s="138">
        <v>18</v>
      </c>
      <c r="D91" s="138" t="s">
        <v>352</v>
      </c>
      <c r="E91" s="185"/>
      <c r="F91" s="138">
        <f t="shared" si="0"/>
        <v>40.5</v>
      </c>
      <c r="G91" s="138">
        <f t="shared" si="1"/>
        <v>40.5</v>
      </c>
      <c r="H91" s="138"/>
      <c r="I91" s="138"/>
      <c r="J91" s="138">
        <f t="shared" si="15"/>
        <v>8</v>
      </c>
      <c r="K91" s="138">
        <f t="shared" si="16"/>
        <v>28</v>
      </c>
      <c r="L91" s="138">
        <f t="shared" si="17"/>
        <v>4.5</v>
      </c>
      <c r="M91" s="185"/>
    </row>
    <row r="92" spans="1:13" ht="13.2">
      <c r="A92" s="130">
        <v>19120721</v>
      </c>
      <c r="B92" s="125" t="s">
        <v>373</v>
      </c>
      <c r="C92" s="121">
        <v>19</v>
      </c>
      <c r="D92" s="121" t="s">
        <v>372</v>
      </c>
      <c r="E92" s="198" t="s">
        <v>508</v>
      </c>
      <c r="F92" s="121">
        <f t="shared" si="0"/>
        <v>68</v>
      </c>
      <c r="G92" s="121">
        <f t="shared" si="1"/>
        <v>68</v>
      </c>
      <c r="H92" s="121">
        <v>10</v>
      </c>
      <c r="I92" s="121">
        <v>10</v>
      </c>
      <c r="J92" s="121">
        <v>10</v>
      </c>
      <c r="K92" s="121">
        <v>33</v>
      </c>
      <c r="L92" s="121">
        <v>5</v>
      </c>
      <c r="M92" s="192"/>
    </row>
    <row r="93" spans="1:13" ht="13.2">
      <c r="A93" s="121">
        <v>19120728</v>
      </c>
      <c r="B93" s="122" t="s">
        <v>380</v>
      </c>
      <c r="C93" s="121">
        <v>19</v>
      </c>
      <c r="D93" s="121" t="s">
        <v>372</v>
      </c>
      <c r="E93" s="185"/>
      <c r="F93" s="121">
        <f t="shared" si="0"/>
        <v>68</v>
      </c>
      <c r="G93" s="121">
        <f t="shared" si="1"/>
        <v>68</v>
      </c>
      <c r="H93" s="121">
        <v>10</v>
      </c>
      <c r="I93" s="121">
        <v>10</v>
      </c>
      <c r="J93" s="121">
        <v>10</v>
      </c>
      <c r="K93" s="121">
        <v>33</v>
      </c>
      <c r="L93" s="121">
        <v>5</v>
      </c>
      <c r="M93" s="185"/>
    </row>
    <row r="94" spans="1:13" ht="13.2">
      <c r="A94" s="121">
        <v>19120731</v>
      </c>
      <c r="B94" s="122" t="s">
        <v>383</v>
      </c>
      <c r="C94" s="121">
        <v>19</v>
      </c>
      <c r="D94" s="121" t="s">
        <v>372</v>
      </c>
      <c r="E94" s="185"/>
      <c r="F94" s="121">
        <f t="shared" si="0"/>
        <v>68</v>
      </c>
      <c r="G94" s="121">
        <f t="shared" si="1"/>
        <v>68</v>
      </c>
      <c r="H94" s="121">
        <v>10</v>
      </c>
      <c r="I94" s="121">
        <v>10</v>
      </c>
      <c r="J94" s="121">
        <v>10</v>
      </c>
      <c r="K94" s="121">
        <v>33</v>
      </c>
      <c r="L94" s="121">
        <v>5</v>
      </c>
      <c r="M94" s="185"/>
    </row>
    <row r="95" spans="1:13" ht="13.2">
      <c r="A95" s="121">
        <v>19120678</v>
      </c>
      <c r="B95" s="122" t="s">
        <v>386</v>
      </c>
      <c r="C95" s="121">
        <v>19</v>
      </c>
      <c r="D95" s="121" t="s">
        <v>372</v>
      </c>
      <c r="E95" s="185"/>
      <c r="F95" s="121">
        <f t="shared" si="0"/>
        <v>68</v>
      </c>
      <c r="G95" s="121">
        <f t="shared" si="1"/>
        <v>68</v>
      </c>
      <c r="H95" s="121">
        <v>10</v>
      </c>
      <c r="I95" s="121">
        <v>10</v>
      </c>
      <c r="J95" s="121">
        <v>10</v>
      </c>
      <c r="K95" s="121">
        <v>33</v>
      </c>
      <c r="L95" s="121">
        <v>5</v>
      </c>
      <c r="M95" s="185"/>
    </row>
    <row r="96" spans="1:13" ht="13.2">
      <c r="A96" s="121">
        <v>19120699</v>
      </c>
      <c r="B96" s="122" t="s">
        <v>389</v>
      </c>
      <c r="C96" s="121">
        <v>19</v>
      </c>
      <c r="D96" s="121" t="s">
        <v>372</v>
      </c>
      <c r="E96" s="185"/>
      <c r="F96" s="121">
        <f t="shared" si="0"/>
        <v>68</v>
      </c>
      <c r="G96" s="121">
        <f t="shared" si="1"/>
        <v>68</v>
      </c>
      <c r="H96" s="121">
        <v>10</v>
      </c>
      <c r="I96" s="121">
        <v>10</v>
      </c>
      <c r="J96" s="121">
        <v>10</v>
      </c>
      <c r="K96" s="121">
        <v>33</v>
      </c>
      <c r="L96" s="121">
        <v>5</v>
      </c>
      <c r="M96" s="185"/>
    </row>
    <row r="97" spans="1:13" ht="13.2">
      <c r="A97" s="142">
        <v>19120272</v>
      </c>
      <c r="B97" s="143" t="s">
        <v>394</v>
      </c>
      <c r="C97" s="142">
        <v>20</v>
      </c>
      <c r="D97" s="142" t="s">
        <v>392</v>
      </c>
      <c r="E97" s="200" t="s">
        <v>510</v>
      </c>
      <c r="F97" s="142">
        <f t="shared" si="0"/>
        <v>57</v>
      </c>
      <c r="G97" s="142">
        <f t="shared" si="1"/>
        <v>57</v>
      </c>
      <c r="H97" s="142">
        <v>10</v>
      </c>
      <c r="I97" s="142">
        <v>10</v>
      </c>
      <c r="J97" s="142">
        <v>7</v>
      </c>
      <c r="K97" s="142">
        <v>25</v>
      </c>
      <c r="L97" s="142">
        <v>5</v>
      </c>
      <c r="M97" s="203"/>
    </row>
    <row r="98" spans="1:13" ht="13.2">
      <c r="A98" s="142">
        <v>19120260</v>
      </c>
      <c r="B98" s="143" t="s">
        <v>398</v>
      </c>
      <c r="C98" s="142">
        <v>20</v>
      </c>
      <c r="D98" s="142" t="s">
        <v>392</v>
      </c>
      <c r="E98" s="185"/>
      <c r="F98" s="142">
        <f t="shared" si="0"/>
        <v>57</v>
      </c>
      <c r="G98" s="142">
        <f t="shared" si="1"/>
        <v>57</v>
      </c>
      <c r="H98" s="142">
        <v>10</v>
      </c>
      <c r="I98" s="142">
        <v>10</v>
      </c>
      <c r="J98" s="142">
        <v>7</v>
      </c>
      <c r="K98" s="142">
        <v>25</v>
      </c>
      <c r="L98" s="142">
        <v>5</v>
      </c>
      <c r="M98" s="185"/>
    </row>
    <row r="99" spans="1:13" ht="13.2">
      <c r="A99" s="142">
        <v>19120175</v>
      </c>
      <c r="B99" s="143" t="s">
        <v>400</v>
      </c>
      <c r="C99" s="142">
        <v>20</v>
      </c>
      <c r="D99" s="142" t="s">
        <v>392</v>
      </c>
      <c r="E99" s="185"/>
      <c r="F99" s="142">
        <f t="shared" si="0"/>
        <v>57</v>
      </c>
      <c r="G99" s="142">
        <f t="shared" si="1"/>
        <v>57</v>
      </c>
      <c r="H99" s="142">
        <v>10</v>
      </c>
      <c r="I99" s="142">
        <v>10</v>
      </c>
      <c r="J99" s="142">
        <v>7</v>
      </c>
      <c r="K99" s="142">
        <v>25</v>
      </c>
      <c r="L99" s="142">
        <v>5</v>
      </c>
      <c r="M99" s="185"/>
    </row>
    <row r="100" spans="1:13" ht="13.2">
      <c r="A100" s="142">
        <v>19120152</v>
      </c>
      <c r="B100" s="143" t="s">
        <v>403</v>
      </c>
      <c r="C100" s="142">
        <v>20</v>
      </c>
      <c r="D100" s="142" t="s">
        <v>392</v>
      </c>
      <c r="E100" s="185"/>
      <c r="F100" s="142">
        <f t="shared" si="0"/>
        <v>57</v>
      </c>
      <c r="G100" s="142">
        <f t="shared" si="1"/>
        <v>57</v>
      </c>
      <c r="H100" s="142">
        <v>10</v>
      </c>
      <c r="I100" s="142">
        <v>10</v>
      </c>
      <c r="J100" s="142">
        <v>7</v>
      </c>
      <c r="K100" s="142">
        <v>25</v>
      </c>
      <c r="L100" s="142">
        <v>5</v>
      </c>
      <c r="M100" s="185"/>
    </row>
    <row r="101" spans="1:13" ht="13.2">
      <c r="A101" s="142"/>
      <c r="B101" s="143"/>
      <c r="C101" s="142">
        <v>20</v>
      </c>
      <c r="D101" s="142" t="s">
        <v>392</v>
      </c>
      <c r="E101" s="185"/>
      <c r="F101" s="142">
        <f t="shared" si="0"/>
        <v>57</v>
      </c>
      <c r="G101" s="142">
        <f t="shared" si="1"/>
        <v>57</v>
      </c>
      <c r="H101" s="142">
        <v>10</v>
      </c>
      <c r="I101" s="142">
        <v>10</v>
      </c>
      <c r="J101" s="142">
        <v>7</v>
      </c>
      <c r="K101" s="142">
        <v>25</v>
      </c>
      <c r="L101" s="142">
        <v>5</v>
      </c>
      <c r="M101" s="185"/>
    </row>
    <row r="102" spans="1:13" ht="13.2">
      <c r="A102" s="138">
        <v>19120201</v>
      </c>
      <c r="B102" s="139" t="s">
        <v>407</v>
      </c>
      <c r="C102" s="138">
        <v>21</v>
      </c>
      <c r="D102" s="138" t="s">
        <v>406</v>
      </c>
      <c r="E102" s="199" t="s">
        <v>509</v>
      </c>
      <c r="F102" s="138">
        <f t="shared" si="0"/>
        <v>42.5</v>
      </c>
      <c r="G102" s="138">
        <f t="shared" si="1"/>
        <v>42.5</v>
      </c>
      <c r="H102" s="138"/>
      <c r="I102" s="138"/>
      <c r="J102" s="138">
        <f t="shared" ref="J102:J106" si="18">8*1</f>
        <v>8</v>
      </c>
      <c r="K102" s="138">
        <f t="shared" ref="K102:K106" si="19">8.5*3.5</f>
        <v>29.75</v>
      </c>
      <c r="L102" s="138">
        <f t="shared" ref="L102:L106" si="20">9.5*0.5</f>
        <v>4.75</v>
      </c>
      <c r="M102" s="201" t="s">
        <v>574</v>
      </c>
    </row>
    <row r="103" spans="1:13" ht="13.2">
      <c r="A103" s="138">
        <v>19120250</v>
      </c>
      <c r="B103" s="139" t="s">
        <v>414</v>
      </c>
      <c r="C103" s="138">
        <v>21</v>
      </c>
      <c r="D103" s="138" t="s">
        <v>406</v>
      </c>
      <c r="E103" s="185"/>
      <c r="F103" s="138">
        <f t="shared" si="0"/>
        <v>42.5</v>
      </c>
      <c r="G103" s="138">
        <f t="shared" si="1"/>
        <v>42.5</v>
      </c>
      <c r="H103" s="138"/>
      <c r="I103" s="138"/>
      <c r="J103" s="138">
        <f t="shared" si="18"/>
        <v>8</v>
      </c>
      <c r="K103" s="138">
        <f t="shared" si="19"/>
        <v>29.75</v>
      </c>
      <c r="L103" s="138">
        <f t="shared" si="20"/>
        <v>4.75</v>
      </c>
      <c r="M103" s="185"/>
    </row>
    <row r="104" spans="1:13" ht="13.2">
      <c r="A104" s="138">
        <v>19120490</v>
      </c>
      <c r="B104" s="139" t="s">
        <v>417</v>
      </c>
      <c r="C104" s="138">
        <v>21</v>
      </c>
      <c r="D104" s="138" t="s">
        <v>406</v>
      </c>
      <c r="E104" s="185"/>
      <c r="F104" s="138">
        <f t="shared" si="0"/>
        <v>42.5</v>
      </c>
      <c r="G104" s="138">
        <f t="shared" si="1"/>
        <v>42.5</v>
      </c>
      <c r="H104" s="138"/>
      <c r="I104" s="138"/>
      <c r="J104" s="138">
        <f t="shared" si="18"/>
        <v>8</v>
      </c>
      <c r="K104" s="138">
        <f t="shared" si="19"/>
        <v>29.75</v>
      </c>
      <c r="L104" s="138">
        <f t="shared" si="20"/>
        <v>4.75</v>
      </c>
      <c r="M104" s="185"/>
    </row>
    <row r="105" spans="1:13" ht="13.2">
      <c r="A105" s="138">
        <v>19120493</v>
      </c>
      <c r="B105" s="139" t="s">
        <v>420</v>
      </c>
      <c r="C105" s="138">
        <v>21</v>
      </c>
      <c r="D105" s="138" t="s">
        <v>406</v>
      </c>
      <c r="E105" s="185"/>
      <c r="F105" s="138">
        <f t="shared" si="0"/>
        <v>42.5</v>
      </c>
      <c r="G105" s="138">
        <f t="shared" si="1"/>
        <v>42.5</v>
      </c>
      <c r="H105" s="138"/>
      <c r="I105" s="138"/>
      <c r="J105" s="138">
        <f t="shared" si="18"/>
        <v>8</v>
      </c>
      <c r="K105" s="138">
        <f t="shared" si="19"/>
        <v>29.75</v>
      </c>
      <c r="L105" s="138">
        <f t="shared" si="20"/>
        <v>4.75</v>
      </c>
      <c r="M105" s="185"/>
    </row>
    <row r="106" spans="1:13" ht="13.2">
      <c r="A106" s="138">
        <v>19120497</v>
      </c>
      <c r="B106" s="139" t="s">
        <v>423</v>
      </c>
      <c r="C106" s="138">
        <v>21</v>
      </c>
      <c r="D106" s="138" t="s">
        <v>406</v>
      </c>
      <c r="E106" s="185"/>
      <c r="F106" s="138">
        <f t="shared" si="0"/>
        <v>42.5</v>
      </c>
      <c r="G106" s="138">
        <f t="shared" si="1"/>
        <v>42.5</v>
      </c>
      <c r="H106" s="138"/>
      <c r="I106" s="138"/>
      <c r="J106" s="138">
        <f t="shared" si="18"/>
        <v>8</v>
      </c>
      <c r="K106" s="138">
        <f t="shared" si="19"/>
        <v>29.75</v>
      </c>
      <c r="L106" s="138">
        <f t="shared" si="20"/>
        <v>4.75</v>
      </c>
      <c r="M106" s="185"/>
    </row>
    <row r="107" spans="1:13" ht="13.2">
      <c r="A107" s="145">
        <v>18120419</v>
      </c>
      <c r="B107" s="144" t="s">
        <v>426</v>
      </c>
      <c r="C107" s="134">
        <v>22</v>
      </c>
      <c r="D107" s="134">
        <v>22</v>
      </c>
      <c r="E107" s="195" t="s">
        <v>507</v>
      </c>
      <c r="F107" s="134">
        <f t="shared" si="0"/>
        <v>51</v>
      </c>
      <c r="G107" s="134">
        <f t="shared" si="1"/>
        <v>51</v>
      </c>
      <c r="H107" s="134">
        <v>7</v>
      </c>
      <c r="I107" s="134">
        <v>7</v>
      </c>
      <c r="J107" s="134">
        <v>7</v>
      </c>
      <c r="K107" s="134">
        <v>27</v>
      </c>
      <c r="L107" s="134">
        <v>3</v>
      </c>
      <c r="M107" s="196" t="s">
        <v>575</v>
      </c>
    </row>
    <row r="108" spans="1:13" ht="13.2">
      <c r="A108" s="134">
        <v>19120058</v>
      </c>
      <c r="B108" s="135" t="s">
        <v>433</v>
      </c>
      <c r="C108" s="134">
        <v>22</v>
      </c>
      <c r="D108" s="134">
        <v>22</v>
      </c>
      <c r="E108" s="185"/>
      <c r="F108" s="134">
        <f t="shared" si="0"/>
        <v>51</v>
      </c>
      <c r="G108" s="134">
        <f t="shared" si="1"/>
        <v>51</v>
      </c>
      <c r="H108" s="134">
        <v>7</v>
      </c>
      <c r="I108" s="134">
        <v>7</v>
      </c>
      <c r="J108" s="134">
        <v>7</v>
      </c>
      <c r="K108" s="134">
        <v>27</v>
      </c>
      <c r="L108" s="134">
        <v>3</v>
      </c>
      <c r="M108" s="185"/>
    </row>
    <row r="109" spans="1:13" ht="13.2">
      <c r="A109" s="134">
        <v>19120060</v>
      </c>
      <c r="B109" s="135" t="s">
        <v>435</v>
      </c>
      <c r="C109" s="134">
        <v>22</v>
      </c>
      <c r="D109" s="134">
        <v>22</v>
      </c>
      <c r="E109" s="185"/>
      <c r="F109" s="134">
        <f t="shared" si="0"/>
        <v>51</v>
      </c>
      <c r="G109" s="134">
        <f t="shared" si="1"/>
        <v>51</v>
      </c>
      <c r="H109" s="134">
        <v>7</v>
      </c>
      <c r="I109" s="134">
        <v>7</v>
      </c>
      <c r="J109" s="134">
        <v>7</v>
      </c>
      <c r="K109" s="134">
        <v>27</v>
      </c>
      <c r="L109" s="134">
        <v>3</v>
      </c>
      <c r="M109" s="185"/>
    </row>
    <row r="110" spans="1:13" ht="13.2">
      <c r="A110" s="134">
        <v>19120064</v>
      </c>
      <c r="B110" s="137" t="s">
        <v>437</v>
      </c>
      <c r="C110" s="134">
        <v>22</v>
      </c>
      <c r="D110" s="134">
        <v>22</v>
      </c>
      <c r="E110" s="185"/>
      <c r="F110" s="134">
        <f t="shared" si="0"/>
        <v>51</v>
      </c>
      <c r="G110" s="134">
        <f t="shared" si="1"/>
        <v>51</v>
      </c>
      <c r="H110" s="134">
        <v>7</v>
      </c>
      <c r="I110" s="134">
        <v>7</v>
      </c>
      <c r="J110" s="134">
        <v>7</v>
      </c>
      <c r="K110" s="134">
        <v>27</v>
      </c>
      <c r="L110" s="134">
        <v>3</v>
      </c>
      <c r="M110" s="185"/>
    </row>
    <row r="111" spans="1:13" ht="13.2">
      <c r="A111" s="134">
        <v>19120167</v>
      </c>
      <c r="B111" s="135" t="s">
        <v>440</v>
      </c>
      <c r="C111" s="134">
        <v>22</v>
      </c>
      <c r="D111" s="134">
        <v>22</v>
      </c>
      <c r="E111" s="185"/>
      <c r="F111" s="134">
        <f t="shared" si="0"/>
        <v>51</v>
      </c>
      <c r="G111" s="134">
        <f t="shared" si="1"/>
        <v>51</v>
      </c>
      <c r="H111" s="134">
        <v>7</v>
      </c>
      <c r="I111" s="134">
        <v>7</v>
      </c>
      <c r="J111" s="134">
        <v>7</v>
      </c>
      <c r="K111" s="134">
        <v>27</v>
      </c>
      <c r="L111" s="134">
        <v>3</v>
      </c>
      <c r="M111" s="185"/>
    </row>
    <row r="112" spans="1:13" ht="13.2">
      <c r="A112" s="138">
        <v>19120508</v>
      </c>
      <c r="B112" s="139" t="s">
        <v>443</v>
      </c>
      <c r="C112" s="138">
        <v>23</v>
      </c>
      <c r="D112" s="138" t="s">
        <v>442</v>
      </c>
      <c r="E112" s="199" t="s">
        <v>509</v>
      </c>
      <c r="F112" s="138">
        <f t="shared" si="0"/>
        <v>36</v>
      </c>
      <c r="G112" s="138">
        <f t="shared" si="1"/>
        <v>36</v>
      </c>
      <c r="H112" s="138"/>
      <c r="I112" s="138"/>
      <c r="J112" s="138">
        <f t="shared" ref="J112:J116" si="21">7.5*1</f>
        <v>7.5</v>
      </c>
      <c r="K112" s="138">
        <f t="shared" ref="K112:K116" si="22">7*3.5</f>
        <v>24.5</v>
      </c>
      <c r="L112" s="138">
        <f t="shared" ref="L112:L116" si="23">8*0.5</f>
        <v>4</v>
      </c>
      <c r="M112" s="201" t="s">
        <v>576</v>
      </c>
    </row>
    <row r="113" spans="1:13" ht="13.2">
      <c r="A113" s="138">
        <v>19120366</v>
      </c>
      <c r="B113" s="139" t="s">
        <v>451</v>
      </c>
      <c r="C113" s="138">
        <v>23</v>
      </c>
      <c r="D113" s="138" t="s">
        <v>442</v>
      </c>
      <c r="E113" s="185"/>
      <c r="F113" s="138">
        <f t="shared" si="0"/>
        <v>36</v>
      </c>
      <c r="G113" s="138">
        <f t="shared" si="1"/>
        <v>36</v>
      </c>
      <c r="H113" s="138"/>
      <c r="I113" s="138"/>
      <c r="J113" s="138">
        <f t="shared" si="21"/>
        <v>7.5</v>
      </c>
      <c r="K113" s="138">
        <f t="shared" si="22"/>
        <v>24.5</v>
      </c>
      <c r="L113" s="138">
        <f t="shared" si="23"/>
        <v>4</v>
      </c>
      <c r="M113" s="185"/>
    </row>
    <row r="114" spans="1:13" ht="13.2">
      <c r="A114" s="138">
        <v>1612818</v>
      </c>
      <c r="B114" s="139" t="s">
        <v>453</v>
      </c>
      <c r="C114" s="138">
        <v>23</v>
      </c>
      <c r="D114" s="138" t="s">
        <v>442</v>
      </c>
      <c r="E114" s="185"/>
      <c r="F114" s="138">
        <f t="shared" si="0"/>
        <v>36</v>
      </c>
      <c r="G114" s="138">
        <f t="shared" si="1"/>
        <v>36</v>
      </c>
      <c r="H114" s="138"/>
      <c r="I114" s="138"/>
      <c r="J114" s="138">
        <f t="shared" si="21"/>
        <v>7.5</v>
      </c>
      <c r="K114" s="138">
        <f t="shared" si="22"/>
        <v>24.5</v>
      </c>
      <c r="L114" s="138">
        <f t="shared" si="23"/>
        <v>4</v>
      </c>
      <c r="M114" s="185"/>
    </row>
    <row r="115" spans="1:13" ht="13.2">
      <c r="A115" s="138">
        <v>19120486</v>
      </c>
      <c r="B115" s="139" t="s">
        <v>455</v>
      </c>
      <c r="C115" s="138">
        <v>23</v>
      </c>
      <c r="D115" s="138" t="s">
        <v>442</v>
      </c>
      <c r="E115" s="185"/>
      <c r="F115" s="138">
        <f t="shared" si="0"/>
        <v>36</v>
      </c>
      <c r="G115" s="138">
        <f t="shared" si="1"/>
        <v>36</v>
      </c>
      <c r="H115" s="138"/>
      <c r="I115" s="138"/>
      <c r="J115" s="138">
        <f t="shared" si="21"/>
        <v>7.5</v>
      </c>
      <c r="K115" s="138">
        <f t="shared" si="22"/>
        <v>24.5</v>
      </c>
      <c r="L115" s="138">
        <f t="shared" si="23"/>
        <v>4</v>
      </c>
      <c r="M115" s="185"/>
    </row>
    <row r="116" spans="1:13" ht="13.2">
      <c r="A116" s="146"/>
      <c r="B116" s="139"/>
      <c r="C116" s="138">
        <v>23</v>
      </c>
      <c r="D116" s="138" t="s">
        <v>442</v>
      </c>
      <c r="E116" s="185"/>
      <c r="F116" s="138">
        <f t="shared" si="0"/>
        <v>36</v>
      </c>
      <c r="G116" s="138">
        <f t="shared" si="1"/>
        <v>36</v>
      </c>
      <c r="H116" s="138"/>
      <c r="I116" s="138"/>
      <c r="J116" s="138">
        <f t="shared" si="21"/>
        <v>7.5</v>
      </c>
      <c r="K116" s="138">
        <f t="shared" si="22"/>
        <v>24.5</v>
      </c>
      <c r="L116" s="138">
        <f t="shared" si="23"/>
        <v>4</v>
      </c>
      <c r="M116" s="185"/>
    </row>
    <row r="117" spans="1:13" ht="13.2">
      <c r="A117" s="121">
        <v>19120444</v>
      </c>
      <c r="B117" s="122" t="s">
        <v>459</v>
      </c>
      <c r="C117" s="121">
        <v>24</v>
      </c>
      <c r="D117" s="121" t="s">
        <v>458</v>
      </c>
      <c r="E117" s="198" t="s">
        <v>508</v>
      </c>
      <c r="F117" s="121">
        <f t="shared" si="0"/>
        <v>65</v>
      </c>
      <c r="G117" s="121">
        <f t="shared" si="1"/>
        <v>65</v>
      </c>
      <c r="H117" s="121">
        <v>10</v>
      </c>
      <c r="I117" s="121">
        <v>10</v>
      </c>
      <c r="J117" s="121">
        <v>10</v>
      </c>
      <c r="K117" s="121">
        <v>30</v>
      </c>
      <c r="L117" s="121">
        <v>5</v>
      </c>
      <c r="M117" s="192" t="s">
        <v>577</v>
      </c>
    </row>
    <row r="118" spans="1:13" ht="13.2">
      <c r="A118" s="121">
        <v>18120657</v>
      </c>
      <c r="B118" s="122" t="s">
        <v>466</v>
      </c>
      <c r="C118" s="121">
        <v>24</v>
      </c>
      <c r="D118" s="121" t="s">
        <v>458</v>
      </c>
      <c r="E118" s="185"/>
      <c r="F118" s="121">
        <f t="shared" si="0"/>
        <v>65</v>
      </c>
      <c r="G118" s="121">
        <f t="shared" si="1"/>
        <v>65</v>
      </c>
      <c r="H118" s="121">
        <v>10</v>
      </c>
      <c r="I118" s="121">
        <v>10</v>
      </c>
      <c r="J118" s="121">
        <v>10</v>
      </c>
      <c r="K118" s="121">
        <v>30</v>
      </c>
      <c r="L118" s="121">
        <v>5</v>
      </c>
      <c r="M118" s="185"/>
    </row>
    <row r="119" spans="1:13" ht="13.2">
      <c r="A119" s="121">
        <v>18120577</v>
      </c>
      <c r="B119" s="122" t="s">
        <v>470</v>
      </c>
      <c r="C119" s="121">
        <v>24</v>
      </c>
      <c r="D119" s="121" t="s">
        <v>458</v>
      </c>
      <c r="E119" s="185"/>
      <c r="F119" s="121">
        <f t="shared" si="0"/>
        <v>65</v>
      </c>
      <c r="G119" s="121">
        <f t="shared" si="1"/>
        <v>65</v>
      </c>
      <c r="H119" s="121">
        <v>10</v>
      </c>
      <c r="I119" s="121">
        <v>10</v>
      </c>
      <c r="J119" s="121">
        <v>10</v>
      </c>
      <c r="K119" s="121">
        <v>30</v>
      </c>
      <c r="L119" s="121">
        <v>5</v>
      </c>
      <c r="M119" s="185"/>
    </row>
    <row r="120" spans="1:13" ht="13.2">
      <c r="A120" s="121">
        <v>18120590</v>
      </c>
      <c r="B120" s="122" t="s">
        <v>473</v>
      </c>
      <c r="C120" s="121">
        <v>24</v>
      </c>
      <c r="D120" s="121" t="s">
        <v>458</v>
      </c>
      <c r="E120" s="185"/>
      <c r="F120" s="121">
        <f t="shared" si="0"/>
        <v>65</v>
      </c>
      <c r="G120" s="121">
        <f t="shared" si="1"/>
        <v>65</v>
      </c>
      <c r="H120" s="121">
        <v>10</v>
      </c>
      <c r="I120" s="121">
        <v>10</v>
      </c>
      <c r="J120" s="121">
        <v>10</v>
      </c>
      <c r="K120" s="121">
        <v>30</v>
      </c>
      <c r="L120" s="121">
        <v>5</v>
      </c>
      <c r="M120" s="185"/>
    </row>
    <row r="121" spans="1:13" ht="13.2">
      <c r="A121" s="121">
        <v>18120505</v>
      </c>
      <c r="B121" s="122" t="s">
        <v>476</v>
      </c>
      <c r="C121" s="121">
        <v>24</v>
      </c>
      <c r="D121" s="121" t="s">
        <v>458</v>
      </c>
      <c r="E121" s="185"/>
      <c r="F121" s="121">
        <f t="shared" si="0"/>
        <v>65</v>
      </c>
      <c r="G121" s="121">
        <f t="shared" si="1"/>
        <v>65</v>
      </c>
      <c r="H121" s="121">
        <v>10</v>
      </c>
      <c r="I121" s="121">
        <v>10</v>
      </c>
      <c r="J121" s="121">
        <v>10</v>
      </c>
      <c r="K121" s="121">
        <v>30</v>
      </c>
      <c r="L121" s="121">
        <v>5</v>
      </c>
      <c r="M121" s="185"/>
    </row>
    <row r="122" spans="1:13" ht="13.2">
      <c r="A122" s="131"/>
      <c r="B122" s="131"/>
      <c r="C122" s="131"/>
      <c r="D122" s="131"/>
      <c r="E122" s="131"/>
      <c r="F122" s="131"/>
      <c r="G122" s="131"/>
      <c r="H122" s="131"/>
      <c r="I122" s="131"/>
      <c r="J122" s="131"/>
      <c r="K122" s="131"/>
      <c r="L122" s="131"/>
      <c r="M122" s="132"/>
    </row>
    <row r="123" spans="1:13" ht="13.2">
      <c r="A123" s="131"/>
      <c r="B123" s="131"/>
      <c r="C123" s="131"/>
      <c r="D123" s="131"/>
      <c r="E123" s="131"/>
      <c r="F123" s="131"/>
      <c r="G123" s="131"/>
      <c r="H123" s="131"/>
      <c r="I123" s="131"/>
      <c r="J123" s="131"/>
      <c r="K123" s="131"/>
      <c r="L123" s="131"/>
      <c r="M123" s="132"/>
    </row>
    <row r="124" spans="1:13" ht="13.2">
      <c r="A124" s="131"/>
      <c r="B124" s="131"/>
      <c r="C124" s="131"/>
      <c r="D124" s="131"/>
      <c r="E124" s="131"/>
      <c r="F124" s="131"/>
      <c r="G124" s="131"/>
      <c r="H124" s="131"/>
      <c r="I124" s="131"/>
      <c r="J124" s="131"/>
      <c r="K124" s="131"/>
      <c r="L124" s="131"/>
      <c r="M124" s="132"/>
    </row>
    <row r="125" spans="1:13" ht="13.2">
      <c r="A125" s="131"/>
      <c r="B125" s="131"/>
      <c r="C125" s="131"/>
      <c r="D125" s="131"/>
      <c r="E125" s="131"/>
      <c r="F125" s="131"/>
      <c r="G125" s="131"/>
      <c r="H125" s="131"/>
      <c r="I125" s="131"/>
      <c r="J125" s="131"/>
      <c r="K125" s="131"/>
      <c r="L125" s="131"/>
      <c r="M125" s="132"/>
    </row>
    <row r="126" spans="1:13" ht="13.2">
      <c r="A126" s="131"/>
      <c r="B126" s="131"/>
      <c r="C126" s="131"/>
      <c r="D126" s="131"/>
      <c r="E126" s="131"/>
      <c r="F126" s="131"/>
      <c r="G126" s="131"/>
      <c r="H126" s="131"/>
      <c r="I126" s="131"/>
      <c r="J126" s="131"/>
      <c r="K126" s="131"/>
      <c r="L126" s="131"/>
      <c r="M126" s="132"/>
    </row>
    <row r="127" spans="1:13" ht="13.2">
      <c r="A127" s="131"/>
      <c r="B127" s="131"/>
      <c r="C127" s="131"/>
      <c r="D127" s="131"/>
      <c r="E127" s="131"/>
      <c r="F127" s="131"/>
      <c r="G127" s="131"/>
      <c r="H127" s="131"/>
      <c r="I127" s="131"/>
      <c r="J127" s="131"/>
      <c r="K127" s="131"/>
      <c r="L127" s="131"/>
      <c r="M127" s="132"/>
    </row>
    <row r="128" spans="1:13" ht="13.2">
      <c r="A128" s="131"/>
      <c r="B128" s="131"/>
      <c r="C128" s="131"/>
      <c r="D128" s="131"/>
      <c r="E128" s="131"/>
      <c r="F128" s="131"/>
      <c r="G128" s="131"/>
      <c r="H128" s="131"/>
      <c r="I128" s="131"/>
      <c r="J128" s="131"/>
      <c r="K128" s="131"/>
      <c r="L128" s="131"/>
      <c r="M128" s="132"/>
    </row>
    <row r="129" spans="1:13" ht="13.2">
      <c r="A129" s="131"/>
      <c r="B129" s="131"/>
      <c r="C129" s="131"/>
      <c r="D129" s="131"/>
      <c r="E129" s="131"/>
      <c r="F129" s="131"/>
      <c r="G129" s="131"/>
      <c r="H129" s="131"/>
      <c r="I129" s="131"/>
      <c r="J129" s="131"/>
      <c r="K129" s="131"/>
      <c r="L129" s="131"/>
      <c r="M129" s="132"/>
    </row>
    <row r="130" spans="1:13" ht="13.2">
      <c r="A130" s="131"/>
      <c r="B130" s="131"/>
      <c r="C130" s="131"/>
      <c r="D130" s="131"/>
      <c r="E130" s="131"/>
      <c r="F130" s="131"/>
      <c r="G130" s="131"/>
      <c r="H130" s="131"/>
      <c r="I130" s="131"/>
      <c r="J130" s="131"/>
      <c r="K130" s="131"/>
      <c r="L130" s="131"/>
      <c r="M130" s="132"/>
    </row>
    <row r="131" spans="1:13" ht="13.2">
      <c r="A131" s="131"/>
      <c r="B131" s="131"/>
      <c r="C131" s="131"/>
      <c r="D131" s="131"/>
      <c r="E131" s="131"/>
      <c r="F131" s="131"/>
      <c r="G131" s="131"/>
      <c r="H131" s="131"/>
      <c r="I131" s="131"/>
      <c r="J131" s="131"/>
      <c r="K131" s="131"/>
      <c r="L131" s="131"/>
      <c r="M131" s="132"/>
    </row>
    <row r="132" spans="1:13" ht="13.2">
      <c r="A132" s="131"/>
      <c r="B132" s="131"/>
      <c r="C132" s="131"/>
      <c r="D132" s="131"/>
      <c r="E132" s="131"/>
      <c r="F132" s="131"/>
      <c r="G132" s="131"/>
      <c r="H132" s="131"/>
      <c r="I132" s="131"/>
      <c r="J132" s="131"/>
      <c r="K132" s="131"/>
      <c r="L132" s="131"/>
      <c r="M132" s="132"/>
    </row>
    <row r="133" spans="1:13" ht="13.2">
      <c r="A133" s="131"/>
      <c r="B133" s="131"/>
      <c r="C133" s="131"/>
      <c r="D133" s="131"/>
      <c r="E133" s="131"/>
      <c r="F133" s="131"/>
      <c r="G133" s="131"/>
      <c r="H133" s="131"/>
      <c r="I133" s="131"/>
      <c r="J133" s="131"/>
      <c r="K133" s="131"/>
      <c r="L133" s="131"/>
      <c r="M133" s="132"/>
    </row>
    <row r="134" spans="1:13" ht="13.2">
      <c r="A134" s="131"/>
      <c r="B134" s="131"/>
      <c r="C134" s="131"/>
      <c r="D134" s="131"/>
      <c r="E134" s="131"/>
      <c r="F134" s="131"/>
      <c r="G134" s="131"/>
      <c r="H134" s="131"/>
      <c r="I134" s="131"/>
      <c r="J134" s="131"/>
      <c r="K134" s="131"/>
      <c r="L134" s="131"/>
      <c r="M134" s="132"/>
    </row>
    <row r="135" spans="1:13" ht="13.2">
      <c r="A135" s="131"/>
      <c r="B135" s="131"/>
      <c r="C135" s="131"/>
      <c r="D135" s="131"/>
      <c r="E135" s="131"/>
      <c r="F135" s="131"/>
      <c r="G135" s="131"/>
      <c r="H135" s="131"/>
      <c r="I135" s="131"/>
      <c r="J135" s="131"/>
      <c r="K135" s="131"/>
      <c r="L135" s="131"/>
      <c r="M135" s="132"/>
    </row>
    <row r="136" spans="1:13" ht="13.2">
      <c r="A136" s="131"/>
      <c r="B136" s="131"/>
      <c r="C136" s="131"/>
      <c r="D136" s="131"/>
      <c r="E136" s="131"/>
      <c r="F136" s="131"/>
      <c r="G136" s="131"/>
      <c r="H136" s="131"/>
      <c r="I136" s="131"/>
      <c r="J136" s="131"/>
      <c r="K136" s="131"/>
      <c r="L136" s="131"/>
      <c r="M136" s="132"/>
    </row>
    <row r="137" spans="1:13" ht="13.2">
      <c r="A137" s="131"/>
      <c r="B137" s="131"/>
      <c r="C137" s="131"/>
      <c r="D137" s="131"/>
      <c r="E137" s="131"/>
      <c r="F137" s="131"/>
      <c r="G137" s="131"/>
      <c r="H137" s="131"/>
      <c r="I137" s="131"/>
      <c r="J137" s="131"/>
      <c r="K137" s="131"/>
      <c r="L137" s="131"/>
      <c r="M137" s="132"/>
    </row>
    <row r="138" spans="1:13" ht="13.2">
      <c r="A138" s="131"/>
      <c r="B138" s="131"/>
      <c r="C138" s="131"/>
      <c r="D138" s="131"/>
      <c r="E138" s="131"/>
      <c r="F138" s="131"/>
      <c r="G138" s="131"/>
      <c r="H138" s="131"/>
      <c r="I138" s="131"/>
      <c r="J138" s="131"/>
      <c r="K138" s="131"/>
      <c r="L138" s="131"/>
      <c r="M138" s="132"/>
    </row>
    <row r="139" spans="1:13" ht="13.2">
      <c r="A139" s="131"/>
      <c r="B139" s="131"/>
      <c r="C139" s="131"/>
      <c r="D139" s="131"/>
      <c r="E139" s="131"/>
      <c r="F139" s="131"/>
      <c r="G139" s="131"/>
      <c r="H139" s="131"/>
      <c r="I139" s="131"/>
      <c r="J139" s="131"/>
      <c r="K139" s="131"/>
      <c r="L139" s="131"/>
      <c r="M139" s="132"/>
    </row>
    <row r="140" spans="1:13" ht="13.2">
      <c r="A140" s="131"/>
      <c r="B140" s="131"/>
      <c r="C140" s="131"/>
      <c r="D140" s="131"/>
      <c r="E140" s="131"/>
      <c r="F140" s="131"/>
      <c r="G140" s="131"/>
      <c r="H140" s="131"/>
      <c r="I140" s="131"/>
      <c r="J140" s="131"/>
      <c r="K140" s="131"/>
      <c r="L140" s="131"/>
      <c r="M140" s="132"/>
    </row>
    <row r="141" spans="1:13" ht="13.2">
      <c r="A141" s="131"/>
      <c r="B141" s="131"/>
      <c r="C141" s="131"/>
      <c r="D141" s="131"/>
      <c r="E141" s="131"/>
      <c r="F141" s="131"/>
      <c r="G141" s="131"/>
      <c r="H141" s="131"/>
      <c r="I141" s="131"/>
      <c r="J141" s="131"/>
      <c r="K141" s="131"/>
      <c r="L141" s="131"/>
      <c r="M141" s="132"/>
    </row>
    <row r="142" spans="1:13" ht="13.2">
      <c r="A142" s="131"/>
      <c r="B142" s="131"/>
      <c r="C142" s="131"/>
      <c r="D142" s="131"/>
      <c r="E142" s="131"/>
      <c r="F142" s="131"/>
      <c r="G142" s="131"/>
      <c r="H142" s="131"/>
      <c r="I142" s="131"/>
      <c r="J142" s="131"/>
      <c r="K142" s="131"/>
      <c r="L142" s="131"/>
      <c r="M142" s="132"/>
    </row>
    <row r="143" spans="1:13" ht="13.2">
      <c r="A143" s="131"/>
      <c r="B143" s="131"/>
      <c r="C143" s="131"/>
      <c r="D143" s="131"/>
      <c r="E143" s="131"/>
      <c r="F143" s="131"/>
      <c r="G143" s="131"/>
      <c r="H143" s="131"/>
      <c r="I143" s="131"/>
      <c r="J143" s="131"/>
      <c r="K143" s="131"/>
      <c r="L143" s="131"/>
      <c r="M143" s="132"/>
    </row>
    <row r="144" spans="1:13" ht="13.2">
      <c r="A144" s="131"/>
      <c r="B144" s="131"/>
      <c r="C144" s="131"/>
      <c r="D144" s="131"/>
      <c r="E144" s="131"/>
      <c r="F144" s="131"/>
      <c r="G144" s="131"/>
      <c r="H144" s="131"/>
      <c r="I144" s="131"/>
      <c r="J144" s="131"/>
      <c r="K144" s="131"/>
      <c r="L144" s="131"/>
      <c r="M144" s="132"/>
    </row>
    <row r="145" spans="1:13" ht="13.2">
      <c r="A145" s="131"/>
      <c r="B145" s="131"/>
      <c r="C145" s="131"/>
      <c r="D145" s="131"/>
      <c r="E145" s="131"/>
      <c r="F145" s="131"/>
      <c r="G145" s="131"/>
      <c r="H145" s="131"/>
      <c r="I145" s="131"/>
      <c r="J145" s="131"/>
      <c r="K145" s="131"/>
      <c r="L145" s="131"/>
      <c r="M145" s="132"/>
    </row>
    <row r="146" spans="1:13" ht="13.2">
      <c r="A146" s="131"/>
      <c r="B146" s="131"/>
      <c r="C146" s="131"/>
      <c r="D146" s="131"/>
      <c r="E146" s="131"/>
      <c r="F146" s="131"/>
      <c r="G146" s="131"/>
      <c r="H146" s="131"/>
      <c r="I146" s="131"/>
      <c r="J146" s="131"/>
      <c r="K146" s="131"/>
      <c r="L146" s="131"/>
      <c r="M146" s="132"/>
    </row>
    <row r="147" spans="1:13" ht="13.2">
      <c r="A147" s="131"/>
      <c r="B147" s="131"/>
      <c r="C147" s="131"/>
      <c r="D147" s="131"/>
      <c r="E147" s="131"/>
      <c r="F147" s="131"/>
      <c r="G147" s="131"/>
      <c r="H147" s="131"/>
      <c r="I147" s="131"/>
      <c r="J147" s="131"/>
      <c r="K147" s="131"/>
      <c r="L147" s="131"/>
      <c r="M147" s="132"/>
    </row>
    <row r="148" spans="1:13" ht="13.2">
      <c r="A148" s="131"/>
      <c r="B148" s="131"/>
      <c r="C148" s="131"/>
      <c r="D148" s="131"/>
      <c r="E148" s="131"/>
      <c r="F148" s="131"/>
      <c r="G148" s="131"/>
      <c r="H148" s="131"/>
      <c r="I148" s="131"/>
      <c r="J148" s="131"/>
      <c r="K148" s="131"/>
      <c r="L148" s="131"/>
      <c r="M148" s="132"/>
    </row>
    <row r="149" spans="1:13" ht="13.2">
      <c r="A149" s="131"/>
      <c r="B149" s="131"/>
      <c r="C149" s="131"/>
      <c r="D149" s="131"/>
      <c r="E149" s="131"/>
      <c r="F149" s="131"/>
      <c r="G149" s="131"/>
      <c r="H149" s="131"/>
      <c r="I149" s="131"/>
      <c r="J149" s="131"/>
      <c r="K149" s="131"/>
      <c r="L149" s="131"/>
      <c r="M149" s="132"/>
    </row>
    <row r="150" spans="1:13" ht="13.2">
      <c r="A150" s="131"/>
      <c r="B150" s="131"/>
      <c r="C150" s="131"/>
      <c r="D150" s="131"/>
      <c r="E150" s="131"/>
      <c r="F150" s="131"/>
      <c r="G150" s="131"/>
      <c r="H150" s="131"/>
      <c r="I150" s="131"/>
      <c r="J150" s="131"/>
      <c r="K150" s="131"/>
      <c r="L150" s="131"/>
      <c r="M150" s="132"/>
    </row>
    <row r="151" spans="1:13" ht="13.2">
      <c r="A151" s="131"/>
      <c r="B151" s="131"/>
      <c r="C151" s="131"/>
      <c r="D151" s="131"/>
      <c r="E151" s="131"/>
      <c r="F151" s="131"/>
      <c r="G151" s="131"/>
      <c r="H151" s="131"/>
      <c r="I151" s="131"/>
      <c r="J151" s="131"/>
      <c r="K151" s="131"/>
      <c r="L151" s="131"/>
      <c r="M151" s="132"/>
    </row>
    <row r="152" spans="1:13" ht="13.2">
      <c r="A152" s="131"/>
      <c r="B152" s="131"/>
      <c r="C152" s="131"/>
      <c r="D152" s="131"/>
      <c r="E152" s="131"/>
      <c r="F152" s="131"/>
      <c r="G152" s="131"/>
      <c r="H152" s="131"/>
      <c r="I152" s="131"/>
      <c r="J152" s="131"/>
      <c r="K152" s="131"/>
      <c r="L152" s="131"/>
      <c r="M152" s="132"/>
    </row>
    <row r="153" spans="1:13" ht="13.2">
      <c r="A153" s="131"/>
      <c r="B153" s="131"/>
      <c r="C153" s="131"/>
      <c r="D153" s="131"/>
      <c r="E153" s="131"/>
      <c r="F153" s="131"/>
      <c r="G153" s="131"/>
      <c r="H153" s="131"/>
      <c r="I153" s="131"/>
      <c r="J153" s="131"/>
      <c r="K153" s="131"/>
      <c r="L153" s="131"/>
      <c r="M153" s="132"/>
    </row>
    <row r="154" spans="1:13" ht="13.2">
      <c r="A154" s="131"/>
      <c r="B154" s="131"/>
      <c r="C154" s="131"/>
      <c r="D154" s="131"/>
      <c r="E154" s="131"/>
      <c r="F154" s="131"/>
      <c r="G154" s="131"/>
      <c r="H154" s="131"/>
      <c r="I154" s="131"/>
      <c r="J154" s="131"/>
      <c r="K154" s="131"/>
      <c r="L154" s="131"/>
      <c r="M154" s="132"/>
    </row>
    <row r="155" spans="1:13" ht="13.2">
      <c r="A155" s="131"/>
      <c r="B155" s="131"/>
      <c r="C155" s="131"/>
      <c r="D155" s="131"/>
      <c r="E155" s="131"/>
      <c r="F155" s="131"/>
      <c r="G155" s="131"/>
      <c r="H155" s="131"/>
      <c r="I155" s="131"/>
      <c r="J155" s="131"/>
      <c r="K155" s="131"/>
      <c r="L155" s="131"/>
      <c r="M155" s="132"/>
    </row>
    <row r="156" spans="1:13" ht="13.2">
      <c r="A156" s="131"/>
      <c r="B156" s="131"/>
      <c r="C156" s="131"/>
      <c r="D156" s="131"/>
      <c r="E156" s="131"/>
      <c r="F156" s="131"/>
      <c r="G156" s="131"/>
      <c r="H156" s="131"/>
      <c r="I156" s="131"/>
      <c r="J156" s="131"/>
      <c r="K156" s="131"/>
      <c r="L156" s="131"/>
      <c r="M156" s="132"/>
    </row>
    <row r="157" spans="1:13" ht="13.2">
      <c r="A157" s="131"/>
      <c r="B157" s="131"/>
      <c r="C157" s="131"/>
      <c r="D157" s="131"/>
      <c r="E157" s="131"/>
      <c r="F157" s="131"/>
      <c r="G157" s="131"/>
      <c r="H157" s="131"/>
      <c r="I157" s="131"/>
      <c r="J157" s="131"/>
      <c r="K157" s="131"/>
      <c r="L157" s="131"/>
      <c r="M157" s="132"/>
    </row>
    <row r="158" spans="1:13" ht="13.2">
      <c r="A158" s="131"/>
      <c r="B158" s="131"/>
      <c r="C158" s="131"/>
      <c r="D158" s="131"/>
      <c r="E158" s="131"/>
      <c r="F158" s="131"/>
      <c r="G158" s="131"/>
      <c r="H158" s="131"/>
      <c r="I158" s="131"/>
      <c r="J158" s="131"/>
      <c r="K158" s="131"/>
      <c r="L158" s="131"/>
      <c r="M158" s="132"/>
    </row>
    <row r="159" spans="1:13" ht="13.2">
      <c r="A159" s="131"/>
      <c r="B159" s="131"/>
      <c r="C159" s="131"/>
      <c r="D159" s="131"/>
      <c r="E159" s="131"/>
      <c r="F159" s="131"/>
      <c r="G159" s="131"/>
      <c r="H159" s="131"/>
      <c r="I159" s="131"/>
      <c r="J159" s="131"/>
      <c r="K159" s="131"/>
      <c r="L159" s="131"/>
      <c r="M159" s="132"/>
    </row>
    <row r="160" spans="1:13" ht="13.2">
      <c r="A160" s="131"/>
      <c r="B160" s="131"/>
      <c r="C160" s="131"/>
      <c r="D160" s="131"/>
      <c r="E160" s="131"/>
      <c r="F160" s="131"/>
      <c r="G160" s="131"/>
      <c r="H160" s="131"/>
      <c r="I160" s="131"/>
      <c r="J160" s="131"/>
      <c r="K160" s="131"/>
      <c r="L160" s="131"/>
      <c r="M160" s="132"/>
    </row>
    <row r="161" spans="1:13" ht="13.2">
      <c r="A161" s="131"/>
      <c r="B161" s="131"/>
      <c r="C161" s="131"/>
      <c r="D161" s="131"/>
      <c r="E161" s="131"/>
      <c r="F161" s="131"/>
      <c r="G161" s="131"/>
      <c r="H161" s="131"/>
      <c r="I161" s="131"/>
      <c r="J161" s="131"/>
      <c r="K161" s="131"/>
      <c r="L161" s="131"/>
      <c r="M161" s="132"/>
    </row>
    <row r="162" spans="1:13" ht="13.2">
      <c r="A162" s="131"/>
      <c r="B162" s="131"/>
      <c r="C162" s="131"/>
      <c r="D162" s="131"/>
      <c r="E162" s="131"/>
      <c r="F162" s="131"/>
      <c r="G162" s="131"/>
      <c r="H162" s="131"/>
      <c r="I162" s="131"/>
      <c r="J162" s="131"/>
      <c r="K162" s="131"/>
      <c r="L162" s="131"/>
      <c r="M162" s="132"/>
    </row>
    <row r="163" spans="1:13" ht="13.2">
      <c r="A163" s="131"/>
      <c r="B163" s="131"/>
      <c r="C163" s="131"/>
      <c r="D163" s="131"/>
      <c r="E163" s="131"/>
      <c r="F163" s="131"/>
      <c r="G163" s="131"/>
      <c r="H163" s="131"/>
      <c r="I163" s="131"/>
      <c r="J163" s="131"/>
      <c r="K163" s="131"/>
      <c r="L163" s="131"/>
      <c r="M163" s="132"/>
    </row>
    <row r="164" spans="1:13" ht="13.2">
      <c r="A164" s="131"/>
      <c r="B164" s="131"/>
      <c r="C164" s="131"/>
      <c r="D164" s="131"/>
      <c r="E164" s="131"/>
      <c r="F164" s="131"/>
      <c r="G164" s="131"/>
      <c r="H164" s="131"/>
      <c r="I164" s="131"/>
      <c r="J164" s="131"/>
      <c r="K164" s="131"/>
      <c r="L164" s="131"/>
      <c r="M164" s="132"/>
    </row>
    <row r="165" spans="1:13" ht="13.2">
      <c r="A165" s="131"/>
      <c r="B165" s="131"/>
      <c r="C165" s="131"/>
      <c r="D165" s="131"/>
      <c r="E165" s="131"/>
      <c r="F165" s="131"/>
      <c r="G165" s="131"/>
      <c r="H165" s="131"/>
      <c r="I165" s="131"/>
      <c r="J165" s="131"/>
      <c r="K165" s="131"/>
      <c r="L165" s="131"/>
      <c r="M165" s="132"/>
    </row>
    <row r="166" spans="1:13" ht="13.2">
      <c r="A166" s="131"/>
      <c r="B166" s="131"/>
      <c r="C166" s="131"/>
      <c r="D166" s="131"/>
      <c r="E166" s="131"/>
      <c r="F166" s="131"/>
      <c r="G166" s="131"/>
      <c r="H166" s="131"/>
      <c r="I166" s="131"/>
      <c r="J166" s="131"/>
      <c r="K166" s="131"/>
      <c r="L166" s="131"/>
      <c r="M166" s="132"/>
    </row>
    <row r="167" spans="1:13" ht="13.2">
      <c r="A167" s="131"/>
      <c r="B167" s="131"/>
      <c r="C167" s="131"/>
      <c r="D167" s="131"/>
      <c r="E167" s="131"/>
      <c r="F167" s="131"/>
      <c r="G167" s="131"/>
      <c r="H167" s="131"/>
      <c r="I167" s="131"/>
      <c r="J167" s="131"/>
      <c r="K167" s="131"/>
      <c r="L167" s="131"/>
      <c r="M167" s="132"/>
    </row>
    <row r="168" spans="1:13" ht="13.2">
      <c r="A168" s="131"/>
      <c r="B168" s="131"/>
      <c r="C168" s="131"/>
      <c r="D168" s="131"/>
      <c r="E168" s="131"/>
      <c r="F168" s="131"/>
      <c r="G168" s="131"/>
      <c r="H168" s="131"/>
      <c r="I168" s="131"/>
      <c r="J168" s="131"/>
      <c r="K168" s="131"/>
      <c r="L168" s="131"/>
      <c r="M168" s="132"/>
    </row>
    <row r="169" spans="1:13" ht="13.2">
      <c r="A169" s="131"/>
      <c r="B169" s="131"/>
      <c r="C169" s="131"/>
      <c r="D169" s="131"/>
      <c r="E169" s="131"/>
      <c r="F169" s="131"/>
      <c r="G169" s="131"/>
      <c r="H169" s="131"/>
      <c r="I169" s="131"/>
      <c r="J169" s="131"/>
      <c r="K169" s="131"/>
      <c r="L169" s="131"/>
      <c r="M169" s="132"/>
    </row>
    <row r="170" spans="1:13" ht="13.2">
      <c r="A170" s="131"/>
      <c r="B170" s="131"/>
      <c r="C170" s="131"/>
      <c r="D170" s="131"/>
      <c r="E170" s="131"/>
      <c r="F170" s="131"/>
      <c r="G170" s="131"/>
      <c r="H170" s="131"/>
      <c r="I170" s="131"/>
      <c r="J170" s="131"/>
      <c r="K170" s="131"/>
      <c r="L170" s="131"/>
      <c r="M170" s="132"/>
    </row>
    <row r="171" spans="1:13" ht="13.2">
      <c r="A171" s="131"/>
      <c r="B171" s="131"/>
      <c r="C171" s="131"/>
      <c r="D171" s="131"/>
      <c r="E171" s="131"/>
      <c r="F171" s="131"/>
      <c r="G171" s="131"/>
      <c r="H171" s="131"/>
      <c r="I171" s="131"/>
      <c r="J171" s="131"/>
      <c r="K171" s="131"/>
      <c r="L171" s="131"/>
      <c r="M171" s="132"/>
    </row>
    <row r="172" spans="1:13" ht="13.2">
      <c r="A172" s="131"/>
      <c r="B172" s="131"/>
      <c r="C172" s="131"/>
      <c r="D172" s="131"/>
      <c r="E172" s="131"/>
      <c r="F172" s="131"/>
      <c r="G172" s="131"/>
      <c r="H172" s="131"/>
      <c r="I172" s="131"/>
      <c r="J172" s="131"/>
      <c r="K172" s="131"/>
      <c r="L172" s="131"/>
      <c r="M172" s="132"/>
    </row>
    <row r="173" spans="1:13" ht="13.2">
      <c r="A173" s="131"/>
      <c r="B173" s="131"/>
      <c r="C173" s="131"/>
      <c r="D173" s="131"/>
      <c r="E173" s="131"/>
      <c r="F173" s="131"/>
      <c r="G173" s="131"/>
      <c r="H173" s="131"/>
      <c r="I173" s="131"/>
      <c r="J173" s="131"/>
      <c r="K173" s="131"/>
      <c r="L173" s="131"/>
      <c r="M173" s="132"/>
    </row>
    <row r="174" spans="1:13" ht="13.2">
      <c r="A174" s="131"/>
      <c r="B174" s="131"/>
      <c r="C174" s="131"/>
      <c r="D174" s="131"/>
      <c r="E174" s="131"/>
      <c r="F174" s="131"/>
      <c r="G174" s="131"/>
      <c r="H174" s="131"/>
      <c r="I174" s="131"/>
      <c r="J174" s="131"/>
      <c r="K174" s="131"/>
      <c r="L174" s="131"/>
      <c r="M174" s="132"/>
    </row>
    <row r="175" spans="1:13" ht="13.2">
      <c r="A175" s="131"/>
      <c r="B175" s="131"/>
      <c r="C175" s="131"/>
      <c r="D175" s="131"/>
      <c r="E175" s="131"/>
      <c r="F175" s="131"/>
      <c r="G175" s="131"/>
      <c r="H175" s="131"/>
      <c r="I175" s="131"/>
      <c r="J175" s="131"/>
      <c r="K175" s="131"/>
      <c r="L175" s="131"/>
      <c r="M175" s="132"/>
    </row>
    <row r="176" spans="1:13" ht="13.2">
      <c r="A176" s="131"/>
      <c r="B176" s="131"/>
      <c r="C176" s="131"/>
      <c r="D176" s="131"/>
      <c r="E176" s="131"/>
      <c r="F176" s="131"/>
      <c r="G176" s="131"/>
      <c r="H176" s="131"/>
      <c r="I176" s="131"/>
      <c r="J176" s="131"/>
      <c r="K176" s="131"/>
      <c r="L176" s="131"/>
      <c r="M176" s="132"/>
    </row>
    <row r="177" spans="1:13" ht="13.2">
      <c r="A177" s="131"/>
      <c r="B177" s="131"/>
      <c r="C177" s="131"/>
      <c r="D177" s="131"/>
      <c r="E177" s="131"/>
      <c r="F177" s="131"/>
      <c r="G177" s="131"/>
      <c r="H177" s="131"/>
      <c r="I177" s="131"/>
      <c r="J177" s="131"/>
      <c r="K177" s="131"/>
      <c r="L177" s="131"/>
      <c r="M177" s="132"/>
    </row>
    <row r="178" spans="1:13" ht="13.2">
      <c r="A178" s="131"/>
      <c r="B178" s="131"/>
      <c r="C178" s="131"/>
      <c r="D178" s="131"/>
      <c r="E178" s="131"/>
      <c r="F178" s="131"/>
      <c r="G178" s="131"/>
      <c r="H178" s="131"/>
      <c r="I178" s="131"/>
      <c r="J178" s="131"/>
      <c r="K178" s="131"/>
      <c r="L178" s="131"/>
      <c r="M178" s="132"/>
    </row>
    <row r="179" spans="1:13" ht="13.2">
      <c r="A179" s="131"/>
      <c r="B179" s="131"/>
      <c r="C179" s="131"/>
      <c r="D179" s="131"/>
      <c r="E179" s="131"/>
      <c r="F179" s="131"/>
      <c r="G179" s="131"/>
      <c r="H179" s="131"/>
      <c r="I179" s="131"/>
      <c r="J179" s="131"/>
      <c r="K179" s="131"/>
      <c r="L179" s="131"/>
      <c r="M179" s="132"/>
    </row>
    <row r="180" spans="1:13" ht="13.2">
      <c r="A180" s="131"/>
      <c r="B180" s="131"/>
      <c r="C180" s="131"/>
      <c r="D180" s="131"/>
      <c r="E180" s="131"/>
      <c r="F180" s="131"/>
      <c r="G180" s="131"/>
      <c r="H180" s="131"/>
      <c r="I180" s="131"/>
      <c r="J180" s="131"/>
      <c r="K180" s="131"/>
      <c r="L180" s="131"/>
      <c r="M180" s="132"/>
    </row>
    <row r="181" spans="1:13" ht="13.2">
      <c r="A181" s="131"/>
      <c r="B181" s="131"/>
      <c r="C181" s="131"/>
      <c r="D181" s="131"/>
      <c r="E181" s="131"/>
      <c r="F181" s="131"/>
      <c r="G181" s="131"/>
      <c r="H181" s="131"/>
      <c r="I181" s="131"/>
      <c r="J181" s="131"/>
      <c r="K181" s="131"/>
      <c r="L181" s="131"/>
      <c r="M181" s="132"/>
    </row>
    <row r="182" spans="1:13" ht="13.2">
      <c r="A182" s="131"/>
      <c r="B182" s="131"/>
      <c r="C182" s="131"/>
      <c r="D182" s="131"/>
      <c r="E182" s="131"/>
      <c r="F182" s="131"/>
      <c r="G182" s="131"/>
      <c r="H182" s="131"/>
      <c r="I182" s="131"/>
      <c r="J182" s="131"/>
      <c r="K182" s="131"/>
      <c r="L182" s="131"/>
      <c r="M182" s="132"/>
    </row>
    <row r="183" spans="1:13" ht="13.2">
      <c r="A183" s="131"/>
      <c r="B183" s="131"/>
      <c r="C183" s="131"/>
      <c r="D183" s="131"/>
      <c r="E183" s="131"/>
      <c r="F183" s="131"/>
      <c r="G183" s="131"/>
      <c r="H183" s="131"/>
      <c r="I183" s="131"/>
      <c r="J183" s="131"/>
      <c r="K183" s="131"/>
      <c r="L183" s="131"/>
      <c r="M183" s="132"/>
    </row>
    <row r="184" spans="1:13" ht="13.2">
      <c r="A184" s="131"/>
      <c r="B184" s="131"/>
      <c r="C184" s="131"/>
      <c r="D184" s="131"/>
      <c r="E184" s="131"/>
      <c r="F184" s="131"/>
      <c r="G184" s="131"/>
      <c r="H184" s="131"/>
      <c r="I184" s="131"/>
      <c r="J184" s="131"/>
      <c r="K184" s="131"/>
      <c r="L184" s="131"/>
      <c r="M184" s="132"/>
    </row>
    <row r="185" spans="1:13" ht="13.2">
      <c r="A185" s="131"/>
      <c r="B185" s="131"/>
      <c r="C185" s="131"/>
      <c r="D185" s="131"/>
      <c r="E185" s="131"/>
      <c r="F185" s="131"/>
      <c r="G185" s="131"/>
      <c r="H185" s="131"/>
      <c r="I185" s="131"/>
      <c r="J185" s="131"/>
      <c r="K185" s="131"/>
      <c r="L185" s="131"/>
      <c r="M185" s="132"/>
    </row>
    <row r="186" spans="1:13" ht="13.2">
      <c r="A186" s="131"/>
      <c r="B186" s="131"/>
      <c r="C186" s="131"/>
      <c r="D186" s="131"/>
      <c r="E186" s="131"/>
      <c r="F186" s="131"/>
      <c r="G186" s="131"/>
      <c r="H186" s="131"/>
      <c r="I186" s="131"/>
      <c r="J186" s="131"/>
      <c r="K186" s="131"/>
      <c r="L186" s="131"/>
      <c r="M186" s="132"/>
    </row>
    <row r="187" spans="1:13" ht="13.2">
      <c r="A187" s="131"/>
      <c r="B187" s="131"/>
      <c r="C187" s="131"/>
      <c r="D187" s="131"/>
      <c r="E187" s="131"/>
      <c r="F187" s="131"/>
      <c r="G187" s="131"/>
      <c r="H187" s="131"/>
      <c r="I187" s="131"/>
      <c r="J187" s="131"/>
      <c r="K187" s="131"/>
      <c r="L187" s="131"/>
      <c r="M187" s="132"/>
    </row>
    <row r="188" spans="1:13" ht="13.2">
      <c r="A188" s="131"/>
      <c r="B188" s="131"/>
      <c r="C188" s="131"/>
      <c r="D188" s="131"/>
      <c r="E188" s="131"/>
      <c r="F188" s="131"/>
      <c r="G188" s="131"/>
      <c r="H188" s="131"/>
      <c r="I188" s="131"/>
      <c r="J188" s="131"/>
      <c r="K188" s="131"/>
      <c r="L188" s="131"/>
      <c r="M188" s="132"/>
    </row>
    <row r="189" spans="1:13" ht="13.2">
      <c r="A189" s="131"/>
      <c r="B189" s="131"/>
      <c r="C189" s="131"/>
      <c r="D189" s="131"/>
      <c r="E189" s="131"/>
      <c r="F189" s="131"/>
      <c r="G189" s="131"/>
      <c r="H189" s="131"/>
      <c r="I189" s="131"/>
      <c r="J189" s="131"/>
      <c r="K189" s="131"/>
      <c r="L189" s="131"/>
      <c r="M189" s="132"/>
    </row>
    <row r="190" spans="1:13" ht="13.2">
      <c r="A190" s="131"/>
      <c r="B190" s="131"/>
      <c r="C190" s="131"/>
      <c r="D190" s="131"/>
      <c r="E190" s="131"/>
      <c r="F190" s="131"/>
      <c r="G190" s="131"/>
      <c r="H190" s="131"/>
      <c r="I190" s="131"/>
      <c r="J190" s="131"/>
      <c r="K190" s="131"/>
      <c r="L190" s="131"/>
      <c r="M190" s="132"/>
    </row>
    <row r="191" spans="1:13" ht="13.2">
      <c r="A191" s="131"/>
      <c r="B191" s="131"/>
      <c r="C191" s="131"/>
      <c r="D191" s="131"/>
      <c r="E191" s="131"/>
      <c r="F191" s="131"/>
      <c r="G191" s="131"/>
      <c r="H191" s="131"/>
      <c r="I191" s="131"/>
      <c r="J191" s="131"/>
      <c r="K191" s="131"/>
      <c r="L191" s="131"/>
      <c r="M191" s="132"/>
    </row>
    <row r="192" spans="1:13" ht="13.2">
      <c r="A192" s="131"/>
      <c r="B192" s="131"/>
      <c r="C192" s="131"/>
      <c r="D192" s="131"/>
      <c r="E192" s="131"/>
      <c r="F192" s="131"/>
      <c r="G192" s="131"/>
      <c r="H192" s="131"/>
      <c r="I192" s="131"/>
      <c r="J192" s="131"/>
      <c r="K192" s="131"/>
      <c r="L192" s="131"/>
      <c r="M192" s="132"/>
    </row>
    <row r="193" spans="1:13" ht="13.2">
      <c r="A193" s="131"/>
      <c r="B193" s="131"/>
      <c r="C193" s="131"/>
      <c r="D193" s="131"/>
      <c r="E193" s="131"/>
      <c r="F193" s="131"/>
      <c r="G193" s="131"/>
      <c r="H193" s="131"/>
      <c r="I193" s="131"/>
      <c r="J193" s="131"/>
      <c r="K193" s="131"/>
      <c r="L193" s="131"/>
      <c r="M193" s="132"/>
    </row>
    <row r="194" spans="1:13" ht="13.2">
      <c r="A194" s="131"/>
      <c r="B194" s="131"/>
      <c r="C194" s="131"/>
      <c r="D194" s="131"/>
      <c r="E194" s="131"/>
      <c r="F194" s="131"/>
      <c r="G194" s="131"/>
      <c r="H194" s="131"/>
      <c r="I194" s="131"/>
      <c r="J194" s="131"/>
      <c r="K194" s="131"/>
      <c r="L194" s="131"/>
      <c r="M194" s="132"/>
    </row>
    <row r="195" spans="1:13" ht="13.2">
      <c r="A195" s="131"/>
      <c r="B195" s="131"/>
      <c r="C195" s="131"/>
      <c r="D195" s="131"/>
      <c r="E195" s="131"/>
      <c r="F195" s="131"/>
      <c r="G195" s="131"/>
      <c r="H195" s="131"/>
      <c r="I195" s="131"/>
      <c r="J195" s="131"/>
      <c r="K195" s="131"/>
      <c r="L195" s="131"/>
      <c r="M195" s="132"/>
    </row>
    <row r="196" spans="1:13" ht="13.2">
      <c r="A196" s="131"/>
      <c r="B196" s="131"/>
      <c r="C196" s="131"/>
      <c r="D196" s="131"/>
      <c r="E196" s="131"/>
      <c r="F196" s="131"/>
      <c r="G196" s="131"/>
      <c r="H196" s="131"/>
      <c r="I196" s="131"/>
      <c r="J196" s="131"/>
      <c r="K196" s="131"/>
      <c r="L196" s="131"/>
      <c r="M196" s="132"/>
    </row>
    <row r="197" spans="1:13" ht="13.2">
      <c r="A197" s="131"/>
      <c r="B197" s="131"/>
      <c r="C197" s="131"/>
      <c r="D197" s="131"/>
      <c r="E197" s="131"/>
      <c r="F197" s="131"/>
      <c r="G197" s="131"/>
      <c r="H197" s="131"/>
      <c r="I197" s="131"/>
      <c r="J197" s="131"/>
      <c r="K197" s="131"/>
      <c r="L197" s="131"/>
      <c r="M197" s="132"/>
    </row>
    <row r="198" spans="1:13" ht="13.2">
      <c r="A198" s="131"/>
      <c r="B198" s="131"/>
      <c r="C198" s="131"/>
      <c r="D198" s="131"/>
      <c r="E198" s="131"/>
      <c r="F198" s="131"/>
      <c r="G198" s="131"/>
      <c r="H198" s="131"/>
      <c r="I198" s="131"/>
      <c r="J198" s="131"/>
      <c r="K198" s="131"/>
      <c r="L198" s="131"/>
      <c r="M198" s="132"/>
    </row>
    <row r="199" spans="1:13" ht="13.2">
      <c r="A199" s="131"/>
      <c r="B199" s="131"/>
      <c r="C199" s="131"/>
      <c r="D199" s="131"/>
      <c r="E199" s="131"/>
      <c r="F199" s="131"/>
      <c r="G199" s="131"/>
      <c r="H199" s="131"/>
      <c r="I199" s="131"/>
      <c r="J199" s="131"/>
      <c r="K199" s="131"/>
      <c r="L199" s="131"/>
      <c r="M199" s="132"/>
    </row>
    <row r="200" spans="1:13" ht="13.2">
      <c r="A200" s="131"/>
      <c r="B200" s="131"/>
      <c r="C200" s="131"/>
      <c r="D200" s="131"/>
      <c r="E200" s="131"/>
      <c r="F200" s="131"/>
      <c r="G200" s="131"/>
      <c r="H200" s="131"/>
      <c r="I200" s="131"/>
      <c r="J200" s="131"/>
      <c r="K200" s="131"/>
      <c r="L200" s="131"/>
      <c r="M200" s="132"/>
    </row>
    <row r="201" spans="1:13" ht="13.2">
      <c r="A201" s="131"/>
      <c r="B201" s="131"/>
      <c r="C201" s="131"/>
      <c r="D201" s="131"/>
      <c r="E201" s="131"/>
      <c r="F201" s="131"/>
      <c r="G201" s="131"/>
      <c r="H201" s="131"/>
      <c r="I201" s="131"/>
      <c r="J201" s="131"/>
      <c r="K201" s="131"/>
      <c r="L201" s="131"/>
      <c r="M201" s="132"/>
    </row>
    <row r="202" spans="1:13" ht="13.2">
      <c r="A202" s="131"/>
      <c r="B202" s="131"/>
      <c r="C202" s="131"/>
      <c r="D202" s="131"/>
      <c r="E202" s="131"/>
      <c r="F202" s="131"/>
      <c r="G202" s="131"/>
      <c r="H202" s="131"/>
      <c r="I202" s="131"/>
      <c r="J202" s="131"/>
      <c r="K202" s="131"/>
      <c r="L202" s="131"/>
      <c r="M202" s="132"/>
    </row>
    <row r="203" spans="1:13" ht="13.2">
      <c r="A203" s="131"/>
      <c r="B203" s="131"/>
      <c r="C203" s="131"/>
      <c r="D203" s="131"/>
      <c r="E203" s="131"/>
      <c r="F203" s="131"/>
      <c r="G203" s="131"/>
      <c r="H203" s="131"/>
      <c r="I203" s="131"/>
      <c r="J203" s="131"/>
      <c r="K203" s="131"/>
      <c r="L203" s="131"/>
      <c r="M203" s="132"/>
    </row>
    <row r="204" spans="1:13" ht="13.2">
      <c r="A204" s="131"/>
      <c r="B204" s="131"/>
      <c r="C204" s="131"/>
      <c r="D204" s="131"/>
      <c r="E204" s="131"/>
      <c r="F204" s="131"/>
      <c r="G204" s="131"/>
      <c r="H204" s="131"/>
      <c r="I204" s="131"/>
      <c r="J204" s="131"/>
      <c r="K204" s="131"/>
      <c r="L204" s="131"/>
      <c r="M204" s="132"/>
    </row>
    <row r="205" spans="1:13" ht="13.2">
      <c r="A205" s="131"/>
      <c r="B205" s="131"/>
      <c r="C205" s="131"/>
      <c r="D205" s="131"/>
      <c r="E205" s="131"/>
      <c r="F205" s="131"/>
      <c r="G205" s="131"/>
      <c r="H205" s="131"/>
      <c r="I205" s="131"/>
      <c r="J205" s="131"/>
      <c r="K205" s="131"/>
      <c r="L205" s="131"/>
      <c r="M205" s="132"/>
    </row>
    <row r="206" spans="1:13" ht="13.2">
      <c r="A206" s="131"/>
      <c r="B206" s="131"/>
      <c r="C206" s="131"/>
      <c r="D206" s="131"/>
      <c r="E206" s="131"/>
      <c r="F206" s="131"/>
      <c r="G206" s="131"/>
      <c r="H206" s="131"/>
      <c r="I206" s="131"/>
      <c r="J206" s="131"/>
      <c r="K206" s="131"/>
      <c r="L206" s="131"/>
      <c r="M206" s="132"/>
    </row>
    <row r="207" spans="1:13" ht="13.2">
      <c r="A207" s="131"/>
      <c r="B207" s="131"/>
      <c r="C207" s="131"/>
      <c r="D207" s="131"/>
      <c r="E207" s="131"/>
      <c r="F207" s="131"/>
      <c r="G207" s="131"/>
      <c r="H207" s="131"/>
      <c r="I207" s="131"/>
      <c r="J207" s="131"/>
      <c r="K207" s="131"/>
      <c r="L207" s="131"/>
      <c r="M207" s="132"/>
    </row>
    <row r="208" spans="1:13" ht="13.2">
      <c r="A208" s="131"/>
      <c r="B208" s="131"/>
      <c r="C208" s="131"/>
      <c r="D208" s="131"/>
      <c r="E208" s="131"/>
      <c r="F208" s="131"/>
      <c r="G208" s="131"/>
      <c r="H208" s="131"/>
      <c r="I208" s="131"/>
      <c r="J208" s="131"/>
      <c r="K208" s="131"/>
      <c r="L208" s="131"/>
      <c r="M208" s="132"/>
    </row>
    <row r="209" spans="1:13" ht="13.2">
      <c r="A209" s="131"/>
      <c r="B209" s="131"/>
      <c r="C209" s="131"/>
      <c r="D209" s="131"/>
      <c r="E209" s="131"/>
      <c r="F209" s="131"/>
      <c r="G209" s="131"/>
      <c r="H209" s="131"/>
      <c r="I209" s="131"/>
      <c r="J209" s="131"/>
      <c r="K209" s="131"/>
      <c r="L209" s="131"/>
      <c r="M209" s="132"/>
    </row>
    <row r="210" spans="1:13" ht="13.2">
      <c r="A210" s="131"/>
      <c r="B210" s="131"/>
      <c r="C210" s="131"/>
      <c r="D210" s="131"/>
      <c r="E210" s="131"/>
      <c r="F210" s="131"/>
      <c r="G210" s="131"/>
      <c r="H210" s="131"/>
      <c r="I210" s="131"/>
      <c r="J210" s="131"/>
      <c r="K210" s="131"/>
      <c r="L210" s="131"/>
      <c r="M210" s="132"/>
    </row>
    <row r="211" spans="1:13" ht="13.2">
      <c r="A211" s="131"/>
      <c r="B211" s="131"/>
      <c r="C211" s="131"/>
      <c r="D211" s="131"/>
      <c r="E211" s="131"/>
      <c r="F211" s="131"/>
      <c r="G211" s="131"/>
      <c r="H211" s="131"/>
      <c r="I211" s="131"/>
      <c r="J211" s="131"/>
      <c r="K211" s="131"/>
      <c r="L211" s="131"/>
      <c r="M211" s="132"/>
    </row>
    <row r="212" spans="1:13" ht="13.2">
      <c r="A212" s="131"/>
      <c r="B212" s="131"/>
      <c r="C212" s="131"/>
      <c r="D212" s="131"/>
      <c r="E212" s="131"/>
      <c r="F212" s="131"/>
      <c r="G212" s="131"/>
      <c r="H212" s="131"/>
      <c r="I212" s="131"/>
      <c r="J212" s="131"/>
      <c r="K212" s="131"/>
      <c r="L212" s="131"/>
      <c r="M212" s="132"/>
    </row>
    <row r="213" spans="1:13" ht="13.2">
      <c r="A213" s="131"/>
      <c r="B213" s="131"/>
      <c r="C213" s="131"/>
      <c r="D213" s="131"/>
      <c r="E213" s="131"/>
      <c r="F213" s="131"/>
      <c r="G213" s="131"/>
      <c r="H213" s="131"/>
      <c r="I213" s="131"/>
      <c r="J213" s="131"/>
      <c r="K213" s="131"/>
      <c r="L213" s="131"/>
      <c r="M213" s="132"/>
    </row>
    <row r="214" spans="1:13" ht="13.2">
      <c r="A214" s="131"/>
      <c r="B214" s="131"/>
      <c r="C214" s="131"/>
      <c r="D214" s="131"/>
      <c r="E214" s="131"/>
      <c r="F214" s="131"/>
      <c r="G214" s="131"/>
      <c r="H214" s="131"/>
      <c r="I214" s="131"/>
      <c r="J214" s="131"/>
      <c r="K214" s="131"/>
      <c r="L214" s="131"/>
      <c r="M214" s="132"/>
    </row>
    <row r="215" spans="1:13" ht="13.2">
      <c r="A215" s="131"/>
      <c r="B215" s="131"/>
      <c r="C215" s="131"/>
      <c r="D215" s="131"/>
      <c r="E215" s="131"/>
      <c r="F215" s="131"/>
      <c r="G215" s="131"/>
      <c r="H215" s="131"/>
      <c r="I215" s="131"/>
      <c r="J215" s="131"/>
      <c r="K215" s="131"/>
      <c r="L215" s="131"/>
      <c r="M215" s="132"/>
    </row>
    <row r="216" spans="1:13" ht="13.2">
      <c r="A216" s="131"/>
      <c r="B216" s="131"/>
      <c r="C216" s="131"/>
      <c r="D216" s="131"/>
      <c r="E216" s="131"/>
      <c r="F216" s="131"/>
      <c r="G216" s="131"/>
      <c r="H216" s="131"/>
      <c r="I216" s="131"/>
      <c r="J216" s="131"/>
      <c r="K216" s="131"/>
      <c r="L216" s="131"/>
      <c r="M216" s="132"/>
    </row>
    <row r="217" spans="1:13" ht="13.2">
      <c r="A217" s="131"/>
      <c r="B217" s="131"/>
      <c r="C217" s="131"/>
      <c r="D217" s="131"/>
      <c r="E217" s="131"/>
      <c r="F217" s="131"/>
      <c r="G217" s="131"/>
      <c r="H217" s="131"/>
      <c r="I217" s="131"/>
      <c r="J217" s="131"/>
      <c r="K217" s="131"/>
      <c r="L217" s="131"/>
      <c r="M217" s="132"/>
    </row>
    <row r="218" spans="1:13" ht="13.2">
      <c r="A218" s="131"/>
      <c r="B218" s="131"/>
      <c r="C218" s="131"/>
      <c r="D218" s="131"/>
      <c r="E218" s="131"/>
      <c r="F218" s="131"/>
      <c r="G218" s="131"/>
      <c r="H218" s="131"/>
      <c r="I218" s="131"/>
      <c r="J218" s="131"/>
      <c r="K218" s="131"/>
      <c r="L218" s="131"/>
      <c r="M218" s="132"/>
    </row>
    <row r="219" spans="1:13" ht="13.2">
      <c r="A219" s="131"/>
      <c r="B219" s="131"/>
      <c r="C219" s="131"/>
      <c r="D219" s="131"/>
      <c r="E219" s="131"/>
      <c r="F219" s="131"/>
      <c r="G219" s="131"/>
      <c r="H219" s="131"/>
      <c r="I219" s="131"/>
      <c r="J219" s="131"/>
      <c r="K219" s="131"/>
      <c r="L219" s="131"/>
      <c r="M219" s="132"/>
    </row>
    <row r="220" spans="1:13" ht="13.2">
      <c r="A220" s="131"/>
      <c r="B220" s="131"/>
      <c r="C220" s="131"/>
      <c r="D220" s="131"/>
      <c r="E220" s="131"/>
      <c r="F220" s="131"/>
      <c r="G220" s="131"/>
      <c r="H220" s="131"/>
      <c r="I220" s="131"/>
      <c r="J220" s="131"/>
      <c r="K220" s="131"/>
      <c r="L220" s="131"/>
      <c r="M220" s="132"/>
    </row>
    <row r="221" spans="1:13" ht="13.2">
      <c r="A221" s="131"/>
      <c r="B221" s="131"/>
      <c r="C221" s="131"/>
      <c r="D221" s="131"/>
      <c r="E221" s="131"/>
      <c r="F221" s="131"/>
      <c r="G221" s="131"/>
      <c r="H221" s="131"/>
      <c r="I221" s="131"/>
      <c r="J221" s="131"/>
      <c r="K221" s="131"/>
      <c r="L221" s="131"/>
      <c r="M221" s="132"/>
    </row>
    <row r="222" spans="1:13" ht="13.2">
      <c r="A222" s="131"/>
      <c r="B222" s="131"/>
      <c r="C222" s="131"/>
      <c r="D222" s="131"/>
      <c r="E222" s="131"/>
      <c r="F222" s="131"/>
      <c r="G222" s="131"/>
      <c r="H222" s="131"/>
      <c r="I222" s="131"/>
      <c r="J222" s="131"/>
      <c r="K222" s="131"/>
      <c r="L222" s="131"/>
      <c r="M222" s="132"/>
    </row>
    <row r="223" spans="1:13" ht="13.2">
      <c r="A223" s="131"/>
      <c r="B223" s="131"/>
      <c r="C223" s="131"/>
      <c r="D223" s="131"/>
      <c r="E223" s="131"/>
      <c r="F223" s="131"/>
      <c r="G223" s="131"/>
      <c r="H223" s="131"/>
      <c r="I223" s="131"/>
      <c r="J223" s="131"/>
      <c r="K223" s="131"/>
      <c r="L223" s="131"/>
      <c r="M223" s="132"/>
    </row>
    <row r="224" spans="1:13" ht="13.2">
      <c r="A224" s="131"/>
      <c r="B224" s="131"/>
      <c r="C224" s="131"/>
      <c r="D224" s="131"/>
      <c r="E224" s="131"/>
      <c r="F224" s="131"/>
      <c r="G224" s="131"/>
      <c r="H224" s="131"/>
      <c r="I224" s="131"/>
      <c r="J224" s="131"/>
      <c r="K224" s="131"/>
      <c r="L224" s="131"/>
      <c r="M224" s="132"/>
    </row>
    <row r="225" spans="1:13" ht="13.2">
      <c r="A225" s="131"/>
      <c r="B225" s="131"/>
      <c r="C225" s="131"/>
      <c r="D225" s="131"/>
      <c r="E225" s="131"/>
      <c r="F225" s="131"/>
      <c r="G225" s="131"/>
      <c r="H225" s="131"/>
      <c r="I225" s="131"/>
      <c r="J225" s="131"/>
      <c r="K225" s="131"/>
      <c r="L225" s="131"/>
      <c r="M225" s="132"/>
    </row>
    <row r="226" spans="1:13" ht="13.2">
      <c r="A226" s="131"/>
      <c r="B226" s="131"/>
      <c r="C226" s="131"/>
      <c r="D226" s="131"/>
      <c r="E226" s="131"/>
      <c r="F226" s="131"/>
      <c r="G226" s="131"/>
      <c r="H226" s="131"/>
      <c r="I226" s="131"/>
      <c r="J226" s="131"/>
      <c r="K226" s="131"/>
      <c r="L226" s="131"/>
      <c r="M226" s="132"/>
    </row>
    <row r="227" spans="1:13" ht="13.2">
      <c r="A227" s="131"/>
      <c r="B227" s="131"/>
      <c r="C227" s="131"/>
      <c r="D227" s="131"/>
      <c r="E227" s="131"/>
      <c r="F227" s="131"/>
      <c r="G227" s="131"/>
      <c r="H227" s="131"/>
      <c r="I227" s="131"/>
      <c r="J227" s="131"/>
      <c r="K227" s="131"/>
      <c r="L227" s="131"/>
      <c r="M227" s="132"/>
    </row>
    <row r="228" spans="1:13" ht="13.2">
      <c r="A228" s="131"/>
      <c r="B228" s="131"/>
      <c r="C228" s="131"/>
      <c r="D228" s="131"/>
      <c r="E228" s="131"/>
      <c r="F228" s="131"/>
      <c r="G228" s="131"/>
      <c r="H228" s="131"/>
      <c r="I228" s="131"/>
      <c r="J228" s="131"/>
      <c r="K228" s="131"/>
      <c r="L228" s="131"/>
      <c r="M228" s="132"/>
    </row>
    <row r="229" spans="1:13" ht="13.2">
      <c r="A229" s="131"/>
      <c r="B229" s="131"/>
      <c r="C229" s="131"/>
      <c r="D229" s="131"/>
      <c r="E229" s="131"/>
      <c r="F229" s="131"/>
      <c r="G229" s="131"/>
      <c r="H229" s="131"/>
      <c r="I229" s="131"/>
      <c r="J229" s="131"/>
      <c r="K229" s="131"/>
      <c r="L229" s="131"/>
      <c r="M229" s="132"/>
    </row>
    <row r="230" spans="1:13" ht="13.2">
      <c r="A230" s="131"/>
      <c r="B230" s="131"/>
      <c r="C230" s="131"/>
      <c r="D230" s="131"/>
      <c r="E230" s="131"/>
      <c r="F230" s="131"/>
      <c r="G230" s="131"/>
      <c r="H230" s="131"/>
      <c r="I230" s="131"/>
      <c r="J230" s="131"/>
      <c r="K230" s="131"/>
      <c r="L230" s="131"/>
      <c r="M230" s="132"/>
    </row>
    <row r="231" spans="1:13" ht="13.2">
      <c r="A231" s="131"/>
      <c r="B231" s="131"/>
      <c r="C231" s="131"/>
      <c r="D231" s="131"/>
      <c r="E231" s="131"/>
      <c r="F231" s="131"/>
      <c r="G231" s="131"/>
      <c r="H231" s="131"/>
      <c r="I231" s="131"/>
      <c r="J231" s="131"/>
      <c r="K231" s="131"/>
      <c r="L231" s="131"/>
      <c r="M231" s="132"/>
    </row>
    <row r="232" spans="1:13" ht="13.2">
      <c r="A232" s="131"/>
      <c r="B232" s="131"/>
      <c r="C232" s="131"/>
      <c r="D232" s="131"/>
      <c r="E232" s="131"/>
      <c r="F232" s="131"/>
      <c r="G232" s="131"/>
      <c r="H232" s="131"/>
      <c r="I232" s="131"/>
      <c r="J232" s="131"/>
      <c r="K232" s="131"/>
      <c r="L232" s="131"/>
      <c r="M232" s="132"/>
    </row>
    <row r="233" spans="1:13" ht="13.2">
      <c r="A233" s="131"/>
      <c r="B233" s="131"/>
      <c r="C233" s="131"/>
      <c r="D233" s="131"/>
      <c r="E233" s="131"/>
      <c r="F233" s="131"/>
      <c r="G233" s="131"/>
      <c r="H233" s="131"/>
      <c r="I233" s="131"/>
      <c r="J233" s="131"/>
      <c r="K233" s="131"/>
      <c r="L233" s="131"/>
      <c r="M233" s="132"/>
    </row>
    <row r="234" spans="1:13" ht="13.2">
      <c r="A234" s="131"/>
      <c r="B234" s="131"/>
      <c r="C234" s="131"/>
      <c r="D234" s="131"/>
      <c r="E234" s="131"/>
      <c r="F234" s="131"/>
      <c r="G234" s="131"/>
      <c r="H234" s="131"/>
      <c r="I234" s="131"/>
      <c r="J234" s="131"/>
      <c r="K234" s="131"/>
      <c r="L234" s="131"/>
      <c r="M234" s="132"/>
    </row>
    <row r="235" spans="1:13" ht="13.2">
      <c r="A235" s="131"/>
      <c r="B235" s="131"/>
      <c r="C235" s="131"/>
      <c r="D235" s="131"/>
      <c r="E235" s="131"/>
      <c r="F235" s="131"/>
      <c r="G235" s="131"/>
      <c r="H235" s="131"/>
      <c r="I235" s="131"/>
      <c r="J235" s="131"/>
      <c r="K235" s="131"/>
      <c r="L235" s="131"/>
      <c r="M235" s="132"/>
    </row>
    <row r="236" spans="1:13" ht="13.2">
      <c r="A236" s="131"/>
      <c r="B236" s="131"/>
      <c r="C236" s="131"/>
      <c r="D236" s="131"/>
      <c r="E236" s="131"/>
      <c r="F236" s="131"/>
      <c r="G236" s="131"/>
      <c r="H236" s="131"/>
      <c r="I236" s="131"/>
      <c r="J236" s="131"/>
      <c r="K236" s="131"/>
      <c r="L236" s="131"/>
      <c r="M236" s="132"/>
    </row>
    <row r="237" spans="1:13" ht="13.2">
      <c r="A237" s="131"/>
      <c r="B237" s="131"/>
      <c r="C237" s="131"/>
      <c r="D237" s="131"/>
      <c r="E237" s="131"/>
      <c r="F237" s="131"/>
      <c r="G237" s="131"/>
      <c r="H237" s="131"/>
      <c r="I237" s="131"/>
      <c r="J237" s="131"/>
      <c r="K237" s="131"/>
      <c r="L237" s="131"/>
      <c r="M237" s="132"/>
    </row>
    <row r="238" spans="1:13" ht="13.2">
      <c r="A238" s="131"/>
      <c r="B238" s="131"/>
      <c r="C238" s="131"/>
      <c r="D238" s="131"/>
      <c r="E238" s="131"/>
      <c r="F238" s="131"/>
      <c r="G238" s="131"/>
      <c r="H238" s="131"/>
      <c r="I238" s="131"/>
      <c r="J238" s="131"/>
      <c r="K238" s="131"/>
      <c r="L238" s="131"/>
      <c r="M238" s="132"/>
    </row>
    <row r="239" spans="1:13" ht="13.2">
      <c r="A239" s="131"/>
      <c r="B239" s="131"/>
      <c r="C239" s="131"/>
      <c r="D239" s="131"/>
      <c r="E239" s="131"/>
      <c r="F239" s="131"/>
      <c r="G239" s="131"/>
      <c r="H239" s="131"/>
      <c r="I239" s="131"/>
      <c r="J239" s="131"/>
      <c r="K239" s="131"/>
      <c r="L239" s="131"/>
      <c r="M239" s="132"/>
    </row>
    <row r="240" spans="1:13" ht="13.2">
      <c r="A240" s="131"/>
      <c r="B240" s="131"/>
      <c r="C240" s="131"/>
      <c r="D240" s="131"/>
      <c r="E240" s="131"/>
      <c r="F240" s="131"/>
      <c r="G240" s="131"/>
      <c r="H240" s="131"/>
      <c r="I240" s="131"/>
      <c r="J240" s="131"/>
      <c r="K240" s="131"/>
      <c r="L240" s="131"/>
      <c r="M240" s="132"/>
    </row>
    <row r="241" spans="1:13" ht="13.2">
      <c r="A241" s="131"/>
      <c r="B241" s="131"/>
      <c r="C241" s="131"/>
      <c r="D241" s="131"/>
      <c r="E241" s="131"/>
      <c r="F241" s="131"/>
      <c r="G241" s="131"/>
      <c r="H241" s="131"/>
      <c r="I241" s="131"/>
      <c r="J241" s="131"/>
      <c r="K241" s="131"/>
      <c r="L241" s="131"/>
      <c r="M241" s="132"/>
    </row>
    <row r="242" spans="1:13" ht="13.2">
      <c r="A242" s="131"/>
      <c r="B242" s="131"/>
      <c r="C242" s="131"/>
      <c r="D242" s="131"/>
      <c r="E242" s="131"/>
      <c r="F242" s="131"/>
      <c r="G242" s="131"/>
      <c r="H242" s="131"/>
      <c r="I242" s="131"/>
      <c r="J242" s="131"/>
      <c r="K242" s="131"/>
      <c r="L242" s="131"/>
      <c r="M242" s="132"/>
    </row>
    <row r="243" spans="1:13" ht="13.2">
      <c r="A243" s="131"/>
      <c r="B243" s="131"/>
      <c r="C243" s="131"/>
      <c r="D243" s="131"/>
      <c r="E243" s="131"/>
      <c r="F243" s="131"/>
      <c r="G243" s="131"/>
      <c r="H243" s="131"/>
      <c r="I243" s="131"/>
      <c r="J243" s="131"/>
      <c r="K243" s="131"/>
      <c r="L243" s="131"/>
      <c r="M243" s="132"/>
    </row>
    <row r="244" spans="1:13" ht="13.2">
      <c r="A244" s="131"/>
      <c r="B244" s="131"/>
      <c r="C244" s="131"/>
      <c r="D244" s="131"/>
      <c r="E244" s="131"/>
      <c r="F244" s="131"/>
      <c r="G244" s="131"/>
      <c r="H244" s="131"/>
      <c r="I244" s="131"/>
      <c r="J244" s="131"/>
      <c r="K244" s="131"/>
      <c r="L244" s="131"/>
      <c r="M244" s="132"/>
    </row>
    <row r="245" spans="1:13" ht="13.2">
      <c r="A245" s="131"/>
      <c r="B245" s="131"/>
      <c r="C245" s="131"/>
      <c r="D245" s="131"/>
      <c r="E245" s="131"/>
      <c r="F245" s="131"/>
      <c r="G245" s="131"/>
      <c r="H245" s="131"/>
      <c r="I245" s="131"/>
      <c r="J245" s="131"/>
      <c r="K245" s="131"/>
      <c r="L245" s="131"/>
      <c r="M245" s="132"/>
    </row>
    <row r="246" spans="1:13" ht="13.2">
      <c r="A246" s="131"/>
      <c r="B246" s="131"/>
      <c r="C246" s="131"/>
      <c r="D246" s="131"/>
      <c r="E246" s="131"/>
      <c r="F246" s="131"/>
      <c r="G246" s="131"/>
      <c r="H246" s="131"/>
      <c r="I246" s="131"/>
      <c r="J246" s="131"/>
      <c r="K246" s="131"/>
      <c r="L246" s="131"/>
      <c r="M246" s="132"/>
    </row>
    <row r="247" spans="1:13" ht="13.2">
      <c r="A247" s="131"/>
      <c r="B247" s="131"/>
      <c r="C247" s="131"/>
      <c r="D247" s="131"/>
      <c r="E247" s="131"/>
      <c r="F247" s="131"/>
      <c r="G247" s="131"/>
      <c r="H247" s="131"/>
      <c r="I247" s="131"/>
      <c r="J247" s="131"/>
      <c r="K247" s="131"/>
      <c r="L247" s="131"/>
      <c r="M247" s="132"/>
    </row>
    <row r="248" spans="1:13" ht="13.2">
      <c r="A248" s="131"/>
      <c r="B248" s="131"/>
      <c r="C248" s="131"/>
      <c r="D248" s="131"/>
      <c r="E248" s="131"/>
      <c r="F248" s="131"/>
      <c r="G248" s="131"/>
      <c r="H248" s="131"/>
      <c r="I248" s="131"/>
      <c r="J248" s="131"/>
      <c r="K248" s="131"/>
      <c r="L248" s="131"/>
      <c r="M248" s="132"/>
    </row>
    <row r="249" spans="1:13" ht="13.2">
      <c r="A249" s="131"/>
      <c r="B249" s="131"/>
      <c r="C249" s="131"/>
      <c r="D249" s="131"/>
      <c r="E249" s="131"/>
      <c r="F249" s="131"/>
      <c r="G249" s="131"/>
      <c r="H249" s="131"/>
      <c r="I249" s="131"/>
      <c r="J249" s="131"/>
      <c r="K249" s="131"/>
      <c r="L249" s="131"/>
      <c r="M249" s="132"/>
    </row>
    <row r="250" spans="1:13" ht="13.2">
      <c r="A250" s="131"/>
      <c r="B250" s="131"/>
      <c r="C250" s="131"/>
      <c r="D250" s="131"/>
      <c r="E250" s="131"/>
      <c r="F250" s="131"/>
      <c r="G250" s="131"/>
      <c r="H250" s="131"/>
      <c r="I250" s="131"/>
      <c r="J250" s="131"/>
      <c r="K250" s="131"/>
      <c r="L250" s="131"/>
      <c r="M250" s="132"/>
    </row>
    <row r="251" spans="1:13" ht="13.2">
      <c r="A251" s="131"/>
      <c r="B251" s="131"/>
      <c r="C251" s="131"/>
      <c r="D251" s="131"/>
      <c r="E251" s="131"/>
      <c r="F251" s="131"/>
      <c r="G251" s="131"/>
      <c r="H251" s="131"/>
      <c r="I251" s="131"/>
      <c r="J251" s="131"/>
      <c r="K251" s="131"/>
      <c r="L251" s="131"/>
      <c r="M251" s="132"/>
    </row>
    <row r="252" spans="1:13" ht="13.2">
      <c r="A252" s="131"/>
      <c r="B252" s="131"/>
      <c r="C252" s="131"/>
      <c r="D252" s="131"/>
      <c r="E252" s="131"/>
      <c r="F252" s="131"/>
      <c r="G252" s="131"/>
      <c r="H252" s="131"/>
      <c r="I252" s="131"/>
      <c r="J252" s="131"/>
      <c r="K252" s="131"/>
      <c r="L252" s="131"/>
      <c r="M252" s="132"/>
    </row>
    <row r="253" spans="1:13" ht="13.2">
      <c r="A253" s="131"/>
      <c r="B253" s="131"/>
      <c r="C253" s="131"/>
      <c r="D253" s="131"/>
      <c r="E253" s="131"/>
      <c r="F253" s="131"/>
      <c r="G253" s="131"/>
      <c r="H253" s="131"/>
      <c r="I253" s="131"/>
      <c r="J253" s="131"/>
      <c r="K253" s="131"/>
      <c r="L253" s="131"/>
      <c r="M253" s="132"/>
    </row>
    <row r="254" spans="1:13" ht="13.2">
      <c r="A254" s="131"/>
      <c r="B254" s="131"/>
      <c r="C254" s="131"/>
      <c r="D254" s="131"/>
      <c r="E254" s="131"/>
      <c r="F254" s="131"/>
      <c r="G254" s="131"/>
      <c r="H254" s="131"/>
      <c r="I254" s="131"/>
      <c r="J254" s="131"/>
      <c r="K254" s="131"/>
      <c r="L254" s="131"/>
      <c r="M254" s="132"/>
    </row>
    <row r="255" spans="1:13" ht="13.2">
      <c r="A255" s="131"/>
      <c r="B255" s="131"/>
      <c r="C255" s="131"/>
      <c r="D255" s="131"/>
      <c r="E255" s="131"/>
      <c r="F255" s="131"/>
      <c r="G255" s="131"/>
      <c r="H255" s="131"/>
      <c r="I255" s="131"/>
      <c r="J255" s="131"/>
      <c r="K255" s="131"/>
      <c r="L255" s="131"/>
      <c r="M255" s="132"/>
    </row>
    <row r="256" spans="1:13" ht="13.2">
      <c r="A256" s="131"/>
      <c r="B256" s="131"/>
      <c r="C256" s="131"/>
      <c r="D256" s="131"/>
      <c r="E256" s="131"/>
      <c r="F256" s="131"/>
      <c r="G256" s="131"/>
      <c r="H256" s="131"/>
      <c r="I256" s="131"/>
      <c r="J256" s="131"/>
      <c r="K256" s="131"/>
      <c r="L256" s="131"/>
      <c r="M256" s="132"/>
    </row>
    <row r="257" spans="1:13" ht="13.2">
      <c r="A257" s="131"/>
      <c r="B257" s="131"/>
      <c r="C257" s="131"/>
      <c r="D257" s="131"/>
      <c r="E257" s="131"/>
      <c r="F257" s="131"/>
      <c r="G257" s="131"/>
      <c r="H257" s="131"/>
      <c r="I257" s="131"/>
      <c r="J257" s="131"/>
      <c r="K257" s="131"/>
      <c r="L257" s="131"/>
      <c r="M257" s="132"/>
    </row>
    <row r="258" spans="1:13" ht="13.2">
      <c r="A258" s="131"/>
      <c r="B258" s="131"/>
      <c r="C258" s="131"/>
      <c r="D258" s="131"/>
      <c r="E258" s="131"/>
      <c r="F258" s="131"/>
      <c r="G258" s="131"/>
      <c r="H258" s="131"/>
      <c r="I258" s="131"/>
      <c r="J258" s="131"/>
      <c r="K258" s="131"/>
      <c r="L258" s="131"/>
      <c r="M258" s="132"/>
    </row>
    <row r="259" spans="1:13" ht="13.2">
      <c r="A259" s="131"/>
      <c r="B259" s="131"/>
      <c r="C259" s="131"/>
      <c r="D259" s="131"/>
      <c r="E259" s="131"/>
      <c r="F259" s="131"/>
      <c r="G259" s="131"/>
      <c r="H259" s="131"/>
      <c r="I259" s="131"/>
      <c r="J259" s="131"/>
      <c r="K259" s="131"/>
      <c r="L259" s="131"/>
      <c r="M259" s="132"/>
    </row>
    <row r="260" spans="1:13" ht="13.2">
      <c r="A260" s="131"/>
      <c r="B260" s="131"/>
      <c r="C260" s="131"/>
      <c r="D260" s="131"/>
      <c r="E260" s="131"/>
      <c r="F260" s="131"/>
      <c r="G260" s="131"/>
      <c r="H260" s="131"/>
      <c r="I260" s="131"/>
      <c r="J260" s="131"/>
      <c r="K260" s="131"/>
      <c r="L260" s="131"/>
      <c r="M260" s="132"/>
    </row>
    <row r="261" spans="1:13" ht="13.2">
      <c r="A261" s="131"/>
      <c r="B261" s="131"/>
      <c r="C261" s="131"/>
      <c r="D261" s="131"/>
      <c r="E261" s="131"/>
      <c r="F261" s="131"/>
      <c r="G261" s="131"/>
      <c r="H261" s="131"/>
      <c r="I261" s="131"/>
      <c r="J261" s="131"/>
      <c r="K261" s="131"/>
      <c r="L261" s="131"/>
      <c r="M261" s="132"/>
    </row>
    <row r="262" spans="1:13" ht="13.2">
      <c r="A262" s="131"/>
      <c r="B262" s="131"/>
      <c r="C262" s="131"/>
      <c r="D262" s="131"/>
      <c r="E262" s="131"/>
      <c r="F262" s="131"/>
      <c r="G262" s="131"/>
      <c r="H262" s="131"/>
      <c r="I262" s="131"/>
      <c r="J262" s="131"/>
      <c r="K262" s="131"/>
      <c r="L262" s="131"/>
      <c r="M262" s="132"/>
    </row>
    <row r="263" spans="1:13" ht="13.2">
      <c r="A263" s="131"/>
      <c r="B263" s="131"/>
      <c r="C263" s="131"/>
      <c r="D263" s="131"/>
      <c r="E263" s="131"/>
      <c r="F263" s="131"/>
      <c r="G263" s="131"/>
      <c r="H263" s="131"/>
      <c r="I263" s="131"/>
      <c r="J263" s="131"/>
      <c r="K263" s="131"/>
      <c r="L263" s="131"/>
      <c r="M263" s="132"/>
    </row>
    <row r="264" spans="1:13" ht="13.2">
      <c r="A264" s="131"/>
      <c r="B264" s="131"/>
      <c r="C264" s="131"/>
      <c r="D264" s="131"/>
      <c r="E264" s="131"/>
      <c r="F264" s="131"/>
      <c r="G264" s="131"/>
      <c r="H264" s="131"/>
      <c r="I264" s="131"/>
      <c r="J264" s="131"/>
      <c r="K264" s="131"/>
      <c r="L264" s="131"/>
      <c r="M264" s="132"/>
    </row>
    <row r="265" spans="1:13" ht="13.2">
      <c r="A265" s="131"/>
      <c r="B265" s="131"/>
      <c r="C265" s="131"/>
      <c r="D265" s="131"/>
      <c r="E265" s="131"/>
      <c r="F265" s="131"/>
      <c r="G265" s="131"/>
      <c r="H265" s="131"/>
      <c r="I265" s="131"/>
      <c r="J265" s="131"/>
      <c r="K265" s="131"/>
      <c r="L265" s="131"/>
      <c r="M265" s="132"/>
    </row>
    <row r="266" spans="1:13" ht="13.2">
      <c r="A266" s="131"/>
      <c r="B266" s="131"/>
      <c r="C266" s="131"/>
      <c r="D266" s="131"/>
      <c r="E266" s="131"/>
      <c r="F266" s="131"/>
      <c r="G266" s="131"/>
      <c r="H266" s="131"/>
      <c r="I266" s="131"/>
      <c r="J266" s="131"/>
      <c r="K266" s="131"/>
      <c r="L266" s="131"/>
      <c r="M266" s="132"/>
    </row>
    <row r="267" spans="1:13" ht="13.2">
      <c r="A267" s="131"/>
      <c r="B267" s="131"/>
      <c r="C267" s="131"/>
      <c r="D267" s="131"/>
      <c r="E267" s="131"/>
      <c r="F267" s="131"/>
      <c r="G267" s="131"/>
      <c r="H267" s="131"/>
      <c r="I267" s="131"/>
      <c r="J267" s="131"/>
      <c r="K267" s="131"/>
      <c r="L267" s="131"/>
      <c r="M267" s="132"/>
    </row>
    <row r="268" spans="1:13" ht="13.2">
      <c r="A268" s="131"/>
      <c r="B268" s="131"/>
      <c r="C268" s="131"/>
      <c r="D268" s="131"/>
      <c r="E268" s="131"/>
      <c r="F268" s="131"/>
      <c r="G268" s="131"/>
      <c r="H268" s="131"/>
      <c r="I268" s="131"/>
      <c r="J268" s="131"/>
      <c r="K268" s="131"/>
      <c r="L268" s="131"/>
      <c r="M268" s="132"/>
    </row>
    <row r="269" spans="1:13" ht="13.2">
      <c r="A269" s="131"/>
      <c r="B269" s="131"/>
      <c r="C269" s="131"/>
      <c r="D269" s="131"/>
      <c r="E269" s="131"/>
      <c r="F269" s="131"/>
      <c r="G269" s="131"/>
      <c r="H269" s="131"/>
      <c r="I269" s="131"/>
      <c r="J269" s="131"/>
      <c r="K269" s="131"/>
      <c r="L269" s="131"/>
      <c r="M269" s="132"/>
    </row>
    <row r="270" spans="1:13" ht="13.2">
      <c r="A270" s="131"/>
      <c r="B270" s="131"/>
      <c r="C270" s="131"/>
      <c r="D270" s="131"/>
      <c r="E270" s="131"/>
      <c r="F270" s="131"/>
      <c r="G270" s="131"/>
      <c r="H270" s="131"/>
      <c r="I270" s="131"/>
      <c r="J270" s="131"/>
      <c r="K270" s="131"/>
      <c r="L270" s="131"/>
      <c r="M270" s="132"/>
    </row>
    <row r="271" spans="1:13" ht="13.2">
      <c r="A271" s="131"/>
      <c r="B271" s="131"/>
      <c r="C271" s="131"/>
      <c r="D271" s="131"/>
      <c r="E271" s="131"/>
      <c r="F271" s="131"/>
      <c r="G271" s="131"/>
      <c r="H271" s="131"/>
      <c r="I271" s="131"/>
      <c r="J271" s="131"/>
      <c r="K271" s="131"/>
      <c r="L271" s="131"/>
      <c r="M271" s="132"/>
    </row>
    <row r="272" spans="1:13" ht="13.2">
      <c r="A272" s="131"/>
      <c r="B272" s="131"/>
      <c r="C272" s="131"/>
      <c r="D272" s="131"/>
      <c r="E272" s="131"/>
      <c r="F272" s="131"/>
      <c r="G272" s="131"/>
      <c r="H272" s="131"/>
      <c r="I272" s="131"/>
      <c r="J272" s="131"/>
      <c r="K272" s="131"/>
      <c r="L272" s="131"/>
      <c r="M272" s="132"/>
    </row>
    <row r="273" spans="1:13" ht="13.2">
      <c r="A273" s="131"/>
      <c r="B273" s="131"/>
      <c r="C273" s="131"/>
      <c r="D273" s="131"/>
      <c r="E273" s="131"/>
      <c r="F273" s="131"/>
      <c r="G273" s="131"/>
      <c r="H273" s="131"/>
      <c r="I273" s="131"/>
      <c r="J273" s="131"/>
      <c r="K273" s="131"/>
      <c r="L273" s="131"/>
      <c r="M273" s="132"/>
    </row>
    <row r="274" spans="1:13" ht="13.2">
      <c r="A274" s="131"/>
      <c r="B274" s="131"/>
      <c r="C274" s="131"/>
      <c r="D274" s="131"/>
      <c r="E274" s="131"/>
      <c r="F274" s="131"/>
      <c r="G274" s="131"/>
      <c r="H274" s="131"/>
      <c r="I274" s="131"/>
      <c r="J274" s="131"/>
      <c r="K274" s="131"/>
      <c r="L274" s="131"/>
      <c r="M274" s="132"/>
    </row>
    <row r="275" spans="1:13" ht="13.2">
      <c r="A275" s="131"/>
      <c r="B275" s="131"/>
      <c r="C275" s="131"/>
      <c r="D275" s="131"/>
      <c r="E275" s="131"/>
      <c r="F275" s="131"/>
      <c r="G275" s="131"/>
      <c r="H275" s="131"/>
      <c r="I275" s="131"/>
      <c r="J275" s="131"/>
      <c r="K275" s="131"/>
      <c r="L275" s="131"/>
      <c r="M275" s="132"/>
    </row>
    <row r="276" spans="1:13" ht="13.2">
      <c r="A276" s="131"/>
      <c r="B276" s="131"/>
      <c r="C276" s="131"/>
      <c r="D276" s="131"/>
      <c r="E276" s="131"/>
      <c r="F276" s="131"/>
      <c r="G276" s="131"/>
      <c r="H276" s="131"/>
      <c r="I276" s="131"/>
      <c r="J276" s="131"/>
      <c r="K276" s="131"/>
      <c r="L276" s="131"/>
      <c r="M276" s="132"/>
    </row>
    <row r="277" spans="1:13" ht="13.2">
      <c r="A277" s="131"/>
      <c r="B277" s="131"/>
      <c r="C277" s="131"/>
      <c r="D277" s="131"/>
      <c r="E277" s="131"/>
      <c r="F277" s="131"/>
      <c r="G277" s="131"/>
      <c r="H277" s="131"/>
      <c r="I277" s="131"/>
      <c r="J277" s="131"/>
      <c r="K277" s="131"/>
      <c r="L277" s="131"/>
      <c r="M277" s="132"/>
    </row>
    <row r="278" spans="1:13" ht="13.2">
      <c r="A278" s="131"/>
      <c r="B278" s="131"/>
      <c r="C278" s="131"/>
      <c r="D278" s="131"/>
      <c r="E278" s="131"/>
      <c r="F278" s="131"/>
      <c r="G278" s="131"/>
      <c r="H278" s="131"/>
      <c r="I278" s="131"/>
      <c r="J278" s="131"/>
      <c r="K278" s="131"/>
      <c r="L278" s="131"/>
      <c r="M278" s="132"/>
    </row>
    <row r="279" spans="1:13" ht="13.2">
      <c r="A279" s="131"/>
      <c r="B279" s="131"/>
      <c r="C279" s="131"/>
      <c r="D279" s="131"/>
      <c r="E279" s="131"/>
      <c r="F279" s="131"/>
      <c r="G279" s="131"/>
      <c r="H279" s="131"/>
      <c r="I279" s="131"/>
      <c r="J279" s="131"/>
      <c r="K279" s="131"/>
      <c r="L279" s="131"/>
      <c r="M279" s="132"/>
    </row>
    <row r="280" spans="1:13" ht="13.2">
      <c r="A280" s="131"/>
      <c r="B280" s="131"/>
      <c r="C280" s="131"/>
      <c r="D280" s="131"/>
      <c r="E280" s="131"/>
      <c r="F280" s="131"/>
      <c r="G280" s="131"/>
      <c r="H280" s="131"/>
      <c r="I280" s="131"/>
      <c r="J280" s="131"/>
      <c r="K280" s="131"/>
      <c r="L280" s="131"/>
      <c r="M280" s="132"/>
    </row>
    <row r="281" spans="1:13" ht="13.2">
      <c r="A281" s="131"/>
      <c r="B281" s="131"/>
      <c r="C281" s="131"/>
      <c r="D281" s="131"/>
      <c r="E281" s="131"/>
      <c r="F281" s="131"/>
      <c r="G281" s="131"/>
      <c r="H281" s="131"/>
      <c r="I281" s="131"/>
      <c r="J281" s="131"/>
      <c r="K281" s="131"/>
      <c r="L281" s="131"/>
      <c r="M281" s="132"/>
    </row>
    <row r="282" spans="1:13" ht="13.2">
      <c r="A282" s="131"/>
      <c r="B282" s="131"/>
      <c r="C282" s="131"/>
      <c r="D282" s="131"/>
      <c r="E282" s="131"/>
      <c r="F282" s="131"/>
      <c r="G282" s="131"/>
      <c r="H282" s="131"/>
      <c r="I282" s="131"/>
      <c r="J282" s="131"/>
      <c r="K282" s="131"/>
      <c r="L282" s="131"/>
      <c r="M282" s="132"/>
    </row>
    <row r="283" spans="1:13" ht="13.2">
      <c r="A283" s="131"/>
      <c r="B283" s="131"/>
      <c r="C283" s="131"/>
      <c r="D283" s="131"/>
      <c r="E283" s="131"/>
      <c r="F283" s="131"/>
      <c r="G283" s="131"/>
      <c r="H283" s="131"/>
      <c r="I283" s="131"/>
      <c r="J283" s="131"/>
      <c r="K283" s="131"/>
      <c r="L283" s="131"/>
      <c r="M283" s="132"/>
    </row>
    <row r="284" spans="1:13" ht="13.2">
      <c r="A284" s="131"/>
      <c r="B284" s="131"/>
      <c r="C284" s="131"/>
      <c r="D284" s="131"/>
      <c r="E284" s="131"/>
      <c r="F284" s="131"/>
      <c r="G284" s="131"/>
      <c r="H284" s="131"/>
      <c r="I284" s="131"/>
      <c r="J284" s="131"/>
      <c r="K284" s="131"/>
      <c r="L284" s="131"/>
      <c r="M284" s="132"/>
    </row>
    <row r="285" spans="1:13" ht="13.2">
      <c r="A285" s="131"/>
      <c r="B285" s="131"/>
      <c r="C285" s="131"/>
      <c r="D285" s="131"/>
      <c r="E285" s="131"/>
      <c r="F285" s="131"/>
      <c r="G285" s="131"/>
      <c r="H285" s="131"/>
      <c r="I285" s="131"/>
      <c r="J285" s="131"/>
      <c r="K285" s="131"/>
      <c r="L285" s="131"/>
      <c r="M285" s="132"/>
    </row>
    <row r="286" spans="1:13" ht="13.2">
      <c r="A286" s="131"/>
      <c r="B286" s="131"/>
      <c r="C286" s="131"/>
      <c r="D286" s="131"/>
      <c r="E286" s="131"/>
      <c r="F286" s="131"/>
      <c r="G286" s="131"/>
      <c r="H286" s="131"/>
      <c r="I286" s="131"/>
      <c r="J286" s="131"/>
      <c r="K286" s="131"/>
      <c r="L286" s="131"/>
      <c r="M286" s="132"/>
    </row>
    <row r="287" spans="1:13" ht="13.2">
      <c r="A287" s="131"/>
      <c r="B287" s="131"/>
      <c r="C287" s="131"/>
      <c r="D287" s="131"/>
      <c r="E287" s="131"/>
      <c r="F287" s="131"/>
      <c r="G287" s="131"/>
      <c r="H287" s="131"/>
      <c r="I287" s="131"/>
      <c r="J287" s="131"/>
      <c r="K287" s="131"/>
      <c r="L287" s="131"/>
      <c r="M287" s="132"/>
    </row>
    <row r="288" spans="1:13" ht="13.2">
      <c r="A288" s="131"/>
      <c r="B288" s="131"/>
      <c r="C288" s="131"/>
      <c r="D288" s="131"/>
      <c r="E288" s="131"/>
      <c r="F288" s="131"/>
      <c r="G288" s="131"/>
      <c r="H288" s="131"/>
      <c r="I288" s="131"/>
      <c r="J288" s="131"/>
      <c r="K288" s="131"/>
      <c r="L288" s="131"/>
      <c r="M288" s="132"/>
    </row>
    <row r="289" spans="1:13" ht="13.2">
      <c r="A289" s="131"/>
      <c r="B289" s="131"/>
      <c r="C289" s="131"/>
      <c r="D289" s="131"/>
      <c r="E289" s="131"/>
      <c r="F289" s="131"/>
      <c r="G289" s="131"/>
      <c r="H289" s="131"/>
      <c r="I289" s="131"/>
      <c r="J289" s="131"/>
      <c r="K289" s="131"/>
      <c r="L289" s="131"/>
      <c r="M289" s="132"/>
    </row>
    <row r="290" spans="1:13" ht="13.2">
      <c r="A290" s="131"/>
      <c r="B290" s="131"/>
      <c r="C290" s="131"/>
      <c r="D290" s="131"/>
      <c r="E290" s="131"/>
      <c r="F290" s="131"/>
      <c r="G290" s="131"/>
      <c r="H290" s="131"/>
      <c r="I290" s="131"/>
      <c r="J290" s="131"/>
      <c r="K290" s="131"/>
      <c r="L290" s="131"/>
      <c r="M290" s="132"/>
    </row>
    <row r="291" spans="1:13" ht="13.2">
      <c r="A291" s="131"/>
      <c r="B291" s="131"/>
      <c r="C291" s="131"/>
      <c r="D291" s="131"/>
      <c r="E291" s="131"/>
      <c r="F291" s="131"/>
      <c r="G291" s="131"/>
      <c r="H291" s="131"/>
      <c r="I291" s="131"/>
      <c r="J291" s="131"/>
      <c r="K291" s="131"/>
      <c r="L291" s="131"/>
      <c r="M291" s="132"/>
    </row>
    <row r="292" spans="1:13" ht="13.2">
      <c r="A292" s="131"/>
      <c r="B292" s="131"/>
      <c r="C292" s="131"/>
      <c r="D292" s="131"/>
      <c r="E292" s="131"/>
      <c r="F292" s="131"/>
      <c r="G292" s="131"/>
      <c r="H292" s="131"/>
      <c r="I292" s="131"/>
      <c r="J292" s="131"/>
      <c r="K292" s="131"/>
      <c r="L292" s="131"/>
      <c r="M292" s="132"/>
    </row>
    <row r="293" spans="1:13" ht="13.2">
      <c r="A293" s="131"/>
      <c r="B293" s="131"/>
      <c r="C293" s="131"/>
      <c r="D293" s="131"/>
      <c r="E293" s="131"/>
      <c r="F293" s="131"/>
      <c r="G293" s="131"/>
      <c r="H293" s="131"/>
      <c r="I293" s="131"/>
      <c r="J293" s="131"/>
      <c r="K293" s="131"/>
      <c r="L293" s="131"/>
      <c r="M293" s="132"/>
    </row>
    <row r="294" spans="1:13" ht="13.2">
      <c r="A294" s="131"/>
      <c r="B294" s="131"/>
      <c r="C294" s="131"/>
      <c r="D294" s="131"/>
      <c r="E294" s="131"/>
      <c r="F294" s="131"/>
      <c r="G294" s="131"/>
      <c r="H294" s="131"/>
      <c r="I294" s="131"/>
      <c r="J294" s="131"/>
      <c r="K294" s="131"/>
      <c r="L294" s="131"/>
      <c r="M294" s="132"/>
    </row>
    <row r="295" spans="1:13" ht="13.2">
      <c r="A295" s="131"/>
      <c r="B295" s="131"/>
      <c r="C295" s="131"/>
      <c r="D295" s="131"/>
      <c r="E295" s="131"/>
      <c r="F295" s="131"/>
      <c r="G295" s="131"/>
      <c r="H295" s="131"/>
      <c r="I295" s="131"/>
      <c r="J295" s="131"/>
      <c r="K295" s="131"/>
      <c r="L295" s="131"/>
      <c r="M295" s="132"/>
    </row>
    <row r="296" spans="1:13" ht="13.2">
      <c r="A296" s="131"/>
      <c r="B296" s="131"/>
      <c r="C296" s="131"/>
      <c r="D296" s="131"/>
      <c r="E296" s="131"/>
      <c r="F296" s="131"/>
      <c r="G296" s="131"/>
      <c r="H296" s="131"/>
      <c r="I296" s="131"/>
      <c r="J296" s="131"/>
      <c r="K296" s="131"/>
      <c r="L296" s="131"/>
      <c r="M296" s="132"/>
    </row>
    <row r="297" spans="1:13" ht="13.2">
      <c r="A297" s="131"/>
      <c r="B297" s="131"/>
      <c r="C297" s="131"/>
      <c r="D297" s="131"/>
      <c r="E297" s="131"/>
      <c r="F297" s="131"/>
      <c r="G297" s="131"/>
      <c r="H297" s="131"/>
      <c r="I297" s="131"/>
      <c r="J297" s="131"/>
      <c r="K297" s="131"/>
      <c r="L297" s="131"/>
      <c r="M297" s="132"/>
    </row>
    <row r="298" spans="1:13" ht="13.2">
      <c r="A298" s="131"/>
      <c r="B298" s="131"/>
      <c r="C298" s="131"/>
      <c r="D298" s="131"/>
      <c r="E298" s="131"/>
      <c r="F298" s="131"/>
      <c r="G298" s="131"/>
      <c r="H298" s="131"/>
      <c r="I298" s="131"/>
      <c r="J298" s="131"/>
      <c r="K298" s="131"/>
      <c r="L298" s="131"/>
      <c r="M298" s="132"/>
    </row>
    <row r="299" spans="1:13" ht="13.2">
      <c r="A299" s="131"/>
      <c r="B299" s="131"/>
      <c r="C299" s="131"/>
      <c r="D299" s="131"/>
      <c r="E299" s="131"/>
      <c r="F299" s="131"/>
      <c r="G299" s="131"/>
      <c r="H299" s="131"/>
      <c r="I299" s="131"/>
      <c r="J299" s="131"/>
      <c r="K299" s="131"/>
      <c r="L299" s="131"/>
      <c r="M299" s="132"/>
    </row>
    <row r="300" spans="1:13" ht="13.2">
      <c r="A300" s="131"/>
      <c r="B300" s="131"/>
      <c r="C300" s="131"/>
      <c r="D300" s="131"/>
      <c r="E300" s="131"/>
      <c r="F300" s="131"/>
      <c r="G300" s="131"/>
      <c r="H300" s="131"/>
      <c r="I300" s="131"/>
      <c r="J300" s="131"/>
      <c r="K300" s="131"/>
      <c r="L300" s="131"/>
      <c r="M300" s="132"/>
    </row>
    <row r="301" spans="1:13" ht="13.2">
      <c r="A301" s="131"/>
      <c r="B301" s="131"/>
      <c r="C301" s="131"/>
      <c r="D301" s="131"/>
      <c r="E301" s="131"/>
      <c r="F301" s="131"/>
      <c r="G301" s="131"/>
      <c r="H301" s="131"/>
      <c r="I301" s="131"/>
      <c r="J301" s="131"/>
      <c r="K301" s="131"/>
      <c r="L301" s="131"/>
      <c r="M301" s="132"/>
    </row>
    <row r="302" spans="1:13" ht="13.2">
      <c r="A302" s="131"/>
      <c r="B302" s="131"/>
      <c r="C302" s="131"/>
      <c r="D302" s="131"/>
      <c r="E302" s="131"/>
      <c r="F302" s="131"/>
      <c r="G302" s="131"/>
      <c r="H302" s="131"/>
      <c r="I302" s="131"/>
      <c r="J302" s="131"/>
      <c r="K302" s="131"/>
      <c r="L302" s="131"/>
      <c r="M302" s="132"/>
    </row>
    <row r="303" spans="1:13" ht="13.2">
      <c r="A303" s="131"/>
      <c r="B303" s="131"/>
      <c r="C303" s="131"/>
      <c r="D303" s="131"/>
      <c r="E303" s="131"/>
      <c r="F303" s="131"/>
      <c r="G303" s="131"/>
      <c r="H303" s="131"/>
      <c r="I303" s="131"/>
      <c r="J303" s="131"/>
      <c r="K303" s="131"/>
      <c r="L303" s="131"/>
      <c r="M303" s="132"/>
    </row>
    <row r="304" spans="1:13" ht="13.2">
      <c r="A304" s="131"/>
      <c r="B304" s="131"/>
      <c r="C304" s="131"/>
      <c r="D304" s="131"/>
      <c r="E304" s="131"/>
      <c r="F304" s="131"/>
      <c r="G304" s="131"/>
      <c r="H304" s="131"/>
      <c r="I304" s="131"/>
      <c r="J304" s="131"/>
      <c r="K304" s="131"/>
      <c r="L304" s="131"/>
      <c r="M304" s="132"/>
    </row>
    <row r="305" spans="1:13" ht="13.2">
      <c r="A305" s="131"/>
      <c r="B305" s="131"/>
      <c r="C305" s="131"/>
      <c r="D305" s="131"/>
      <c r="E305" s="131"/>
      <c r="F305" s="131"/>
      <c r="G305" s="131"/>
      <c r="H305" s="131"/>
      <c r="I305" s="131"/>
      <c r="J305" s="131"/>
      <c r="K305" s="131"/>
      <c r="L305" s="131"/>
      <c r="M305" s="132"/>
    </row>
    <row r="306" spans="1:13" ht="13.2">
      <c r="A306" s="131"/>
      <c r="B306" s="131"/>
      <c r="C306" s="131"/>
      <c r="D306" s="131"/>
      <c r="E306" s="131"/>
      <c r="F306" s="131"/>
      <c r="G306" s="131"/>
      <c r="H306" s="131"/>
      <c r="I306" s="131"/>
      <c r="J306" s="131"/>
      <c r="K306" s="131"/>
      <c r="L306" s="131"/>
      <c r="M306" s="132"/>
    </row>
    <row r="307" spans="1:13" ht="13.2">
      <c r="A307" s="131"/>
      <c r="B307" s="131"/>
      <c r="C307" s="131"/>
      <c r="D307" s="131"/>
      <c r="E307" s="131"/>
      <c r="F307" s="131"/>
      <c r="G307" s="131"/>
      <c r="H307" s="131"/>
      <c r="I307" s="131"/>
      <c r="J307" s="131"/>
      <c r="K307" s="131"/>
      <c r="L307" s="131"/>
      <c r="M307" s="132"/>
    </row>
    <row r="308" spans="1:13" ht="13.2">
      <c r="A308" s="131"/>
      <c r="B308" s="131"/>
      <c r="C308" s="131"/>
      <c r="D308" s="131"/>
      <c r="E308" s="131"/>
      <c r="F308" s="131"/>
      <c r="G308" s="131"/>
      <c r="H308" s="131"/>
      <c r="I308" s="131"/>
      <c r="J308" s="131"/>
      <c r="K308" s="131"/>
      <c r="L308" s="131"/>
      <c r="M308" s="132"/>
    </row>
    <row r="309" spans="1:13" ht="13.2">
      <c r="A309" s="131"/>
      <c r="B309" s="131"/>
      <c r="C309" s="131"/>
      <c r="D309" s="131"/>
      <c r="E309" s="131"/>
      <c r="F309" s="131"/>
      <c r="G309" s="131"/>
      <c r="H309" s="131"/>
      <c r="I309" s="131"/>
      <c r="J309" s="131"/>
      <c r="K309" s="131"/>
      <c r="L309" s="131"/>
      <c r="M309" s="132"/>
    </row>
    <row r="310" spans="1:13" ht="13.2">
      <c r="A310" s="131"/>
      <c r="B310" s="131"/>
      <c r="C310" s="131"/>
      <c r="D310" s="131"/>
      <c r="E310" s="131"/>
      <c r="F310" s="131"/>
      <c r="G310" s="131"/>
      <c r="H310" s="131"/>
      <c r="I310" s="131"/>
      <c r="J310" s="131"/>
      <c r="K310" s="131"/>
      <c r="L310" s="131"/>
      <c r="M310" s="132"/>
    </row>
    <row r="311" spans="1:13" ht="13.2">
      <c r="A311" s="131"/>
      <c r="B311" s="131"/>
      <c r="C311" s="131"/>
      <c r="D311" s="131"/>
      <c r="E311" s="131"/>
      <c r="F311" s="131"/>
      <c r="G311" s="131"/>
      <c r="H311" s="131"/>
      <c r="I311" s="131"/>
      <c r="J311" s="131"/>
      <c r="K311" s="131"/>
      <c r="L311" s="131"/>
      <c r="M311" s="132"/>
    </row>
    <row r="312" spans="1:13" ht="13.2">
      <c r="A312" s="131"/>
      <c r="B312" s="131"/>
      <c r="C312" s="131"/>
      <c r="D312" s="131"/>
      <c r="E312" s="131"/>
      <c r="F312" s="131"/>
      <c r="G312" s="131"/>
      <c r="H312" s="131"/>
      <c r="I312" s="131"/>
      <c r="J312" s="131"/>
      <c r="K312" s="131"/>
      <c r="L312" s="131"/>
      <c r="M312" s="132"/>
    </row>
    <row r="313" spans="1:13" ht="13.2">
      <c r="A313" s="131"/>
      <c r="B313" s="131"/>
      <c r="C313" s="131"/>
      <c r="D313" s="131"/>
      <c r="E313" s="131"/>
      <c r="F313" s="131"/>
      <c r="G313" s="131"/>
      <c r="H313" s="131"/>
      <c r="I313" s="131"/>
      <c r="J313" s="131"/>
      <c r="K313" s="131"/>
      <c r="L313" s="131"/>
      <c r="M313" s="132"/>
    </row>
    <row r="314" spans="1:13" ht="13.2">
      <c r="A314" s="131"/>
      <c r="B314" s="131"/>
      <c r="C314" s="131"/>
      <c r="D314" s="131"/>
      <c r="E314" s="131"/>
      <c r="F314" s="131"/>
      <c r="G314" s="131"/>
      <c r="H314" s="131"/>
      <c r="I314" s="131"/>
      <c r="J314" s="131"/>
      <c r="K314" s="131"/>
      <c r="L314" s="131"/>
      <c r="M314" s="132"/>
    </row>
    <row r="315" spans="1:13" ht="13.2">
      <c r="A315" s="131"/>
      <c r="B315" s="131"/>
      <c r="C315" s="131"/>
      <c r="D315" s="131"/>
      <c r="E315" s="131"/>
      <c r="F315" s="131"/>
      <c r="G315" s="131"/>
      <c r="H315" s="131"/>
      <c r="I315" s="131"/>
      <c r="J315" s="131"/>
      <c r="K315" s="131"/>
      <c r="L315" s="131"/>
      <c r="M315" s="132"/>
    </row>
    <row r="316" spans="1:13" ht="13.2">
      <c r="A316" s="131"/>
      <c r="B316" s="131"/>
      <c r="C316" s="131"/>
      <c r="D316" s="131"/>
      <c r="E316" s="131"/>
      <c r="F316" s="131"/>
      <c r="G316" s="131"/>
      <c r="H316" s="131"/>
      <c r="I316" s="131"/>
      <c r="J316" s="131"/>
      <c r="K316" s="131"/>
      <c r="L316" s="131"/>
      <c r="M316" s="132"/>
    </row>
    <row r="317" spans="1:13" ht="13.2">
      <c r="A317" s="131"/>
      <c r="B317" s="131"/>
      <c r="C317" s="131"/>
      <c r="D317" s="131"/>
      <c r="E317" s="131"/>
      <c r="F317" s="131"/>
      <c r="G317" s="131"/>
      <c r="H317" s="131"/>
      <c r="I317" s="131"/>
      <c r="J317" s="131"/>
      <c r="K317" s="131"/>
      <c r="L317" s="131"/>
      <c r="M317" s="132"/>
    </row>
    <row r="318" spans="1:13" ht="13.2">
      <c r="A318" s="131"/>
      <c r="B318" s="131"/>
      <c r="C318" s="131"/>
      <c r="D318" s="131"/>
      <c r="E318" s="131"/>
      <c r="F318" s="131"/>
      <c r="G318" s="131"/>
      <c r="H318" s="131"/>
      <c r="I318" s="131"/>
      <c r="J318" s="131"/>
      <c r="K318" s="131"/>
      <c r="L318" s="131"/>
      <c r="M318" s="132"/>
    </row>
    <row r="319" spans="1:13" ht="13.2">
      <c r="A319" s="131"/>
      <c r="B319" s="131"/>
      <c r="C319" s="131"/>
      <c r="D319" s="131"/>
      <c r="E319" s="131"/>
      <c r="F319" s="131"/>
      <c r="G319" s="131"/>
      <c r="H319" s="131"/>
      <c r="I319" s="131"/>
      <c r="J319" s="131"/>
      <c r="K319" s="131"/>
      <c r="L319" s="131"/>
      <c r="M319" s="132"/>
    </row>
    <row r="320" spans="1:13" ht="13.2">
      <c r="A320" s="131"/>
      <c r="B320" s="131"/>
      <c r="C320" s="131"/>
      <c r="D320" s="131"/>
      <c r="E320" s="131"/>
      <c r="F320" s="131"/>
      <c r="G320" s="131"/>
      <c r="H320" s="131"/>
      <c r="I320" s="131"/>
      <c r="J320" s="131"/>
      <c r="K320" s="131"/>
      <c r="L320" s="131"/>
      <c r="M320" s="132"/>
    </row>
    <row r="321" spans="1:13" ht="13.2">
      <c r="A321" s="131"/>
      <c r="B321" s="131"/>
      <c r="C321" s="131"/>
      <c r="D321" s="131"/>
      <c r="E321" s="131"/>
      <c r="F321" s="131"/>
      <c r="G321" s="131"/>
      <c r="H321" s="131"/>
      <c r="I321" s="131"/>
      <c r="J321" s="131"/>
      <c r="K321" s="131"/>
      <c r="L321" s="131"/>
      <c r="M321" s="132"/>
    </row>
    <row r="322" spans="1:13" ht="13.2">
      <c r="A322" s="131"/>
      <c r="B322" s="131"/>
      <c r="C322" s="131"/>
      <c r="D322" s="131"/>
      <c r="E322" s="131"/>
      <c r="F322" s="131"/>
      <c r="G322" s="131"/>
      <c r="H322" s="131"/>
      <c r="I322" s="131"/>
      <c r="J322" s="131"/>
      <c r="K322" s="131"/>
      <c r="L322" s="131"/>
      <c r="M322" s="132"/>
    </row>
    <row r="323" spans="1:13" ht="13.2">
      <c r="A323" s="131"/>
      <c r="B323" s="131"/>
      <c r="C323" s="131"/>
      <c r="D323" s="131"/>
      <c r="E323" s="131"/>
      <c r="F323" s="131"/>
      <c r="G323" s="131"/>
      <c r="H323" s="131"/>
      <c r="I323" s="131"/>
      <c r="J323" s="131"/>
      <c r="K323" s="131"/>
      <c r="L323" s="131"/>
      <c r="M323" s="132"/>
    </row>
    <row r="324" spans="1:13" ht="13.2">
      <c r="A324" s="131"/>
      <c r="B324" s="131"/>
      <c r="C324" s="131"/>
      <c r="D324" s="131"/>
      <c r="E324" s="131"/>
      <c r="F324" s="131"/>
      <c r="G324" s="131"/>
      <c r="H324" s="131"/>
      <c r="I324" s="131"/>
      <c r="J324" s="131"/>
      <c r="K324" s="131"/>
      <c r="L324" s="131"/>
      <c r="M324" s="132"/>
    </row>
    <row r="325" spans="1:13" ht="13.2">
      <c r="A325" s="131"/>
      <c r="B325" s="131"/>
      <c r="C325" s="131"/>
      <c r="D325" s="131"/>
      <c r="E325" s="131"/>
      <c r="F325" s="131"/>
      <c r="G325" s="131"/>
      <c r="H325" s="131"/>
      <c r="I325" s="131"/>
      <c r="J325" s="131"/>
      <c r="K325" s="131"/>
      <c r="L325" s="131"/>
      <c r="M325" s="132"/>
    </row>
    <row r="326" spans="1:13" ht="13.2">
      <c r="A326" s="131"/>
      <c r="B326" s="131"/>
      <c r="C326" s="131"/>
      <c r="D326" s="131"/>
      <c r="E326" s="131"/>
      <c r="F326" s="131"/>
      <c r="G326" s="131"/>
      <c r="H326" s="131"/>
      <c r="I326" s="131"/>
      <c r="J326" s="131"/>
      <c r="K326" s="131"/>
      <c r="L326" s="131"/>
      <c r="M326" s="132"/>
    </row>
    <row r="327" spans="1:13" ht="13.2">
      <c r="A327" s="131"/>
      <c r="B327" s="131"/>
      <c r="C327" s="131"/>
      <c r="D327" s="131"/>
      <c r="E327" s="131"/>
      <c r="F327" s="131"/>
      <c r="G327" s="131"/>
      <c r="H327" s="131"/>
      <c r="I327" s="131"/>
      <c r="J327" s="131"/>
      <c r="K327" s="131"/>
      <c r="L327" s="131"/>
      <c r="M327" s="132"/>
    </row>
    <row r="328" spans="1:13" ht="13.2">
      <c r="A328" s="131"/>
      <c r="B328" s="131"/>
      <c r="C328" s="131"/>
      <c r="D328" s="131"/>
      <c r="E328" s="131"/>
      <c r="F328" s="131"/>
      <c r="G328" s="131"/>
      <c r="H328" s="131"/>
      <c r="I328" s="131"/>
      <c r="J328" s="131"/>
      <c r="K328" s="131"/>
      <c r="L328" s="131"/>
      <c r="M328" s="132"/>
    </row>
    <row r="329" spans="1:13" ht="13.2">
      <c r="A329" s="131"/>
      <c r="B329" s="131"/>
      <c r="C329" s="131"/>
      <c r="D329" s="131"/>
      <c r="E329" s="131"/>
      <c r="F329" s="131"/>
      <c r="G329" s="131"/>
      <c r="H329" s="131"/>
      <c r="I329" s="131"/>
      <c r="J329" s="131"/>
      <c r="K329" s="131"/>
      <c r="L329" s="131"/>
      <c r="M329" s="132"/>
    </row>
    <row r="330" spans="1:13" ht="13.2">
      <c r="A330" s="131"/>
      <c r="B330" s="131"/>
      <c r="C330" s="131"/>
      <c r="D330" s="131"/>
      <c r="E330" s="131"/>
      <c r="F330" s="131"/>
      <c r="G330" s="131"/>
      <c r="H330" s="131"/>
      <c r="I330" s="131"/>
      <c r="J330" s="131"/>
      <c r="K330" s="131"/>
      <c r="L330" s="131"/>
      <c r="M330" s="132"/>
    </row>
    <row r="331" spans="1:13" ht="13.2">
      <c r="A331" s="131"/>
      <c r="B331" s="131"/>
      <c r="C331" s="131"/>
      <c r="D331" s="131"/>
      <c r="E331" s="131"/>
      <c r="F331" s="131"/>
      <c r="G331" s="131"/>
      <c r="H331" s="131"/>
      <c r="I331" s="131"/>
      <c r="J331" s="131"/>
      <c r="K331" s="131"/>
      <c r="L331" s="131"/>
      <c r="M331" s="132"/>
    </row>
    <row r="332" spans="1:13" ht="13.2">
      <c r="A332" s="131"/>
      <c r="B332" s="131"/>
      <c r="C332" s="131"/>
      <c r="D332" s="131"/>
      <c r="E332" s="131"/>
      <c r="F332" s="131"/>
      <c r="G332" s="131"/>
      <c r="H332" s="131"/>
      <c r="I332" s="131"/>
      <c r="J332" s="131"/>
      <c r="K332" s="131"/>
      <c r="L332" s="131"/>
      <c r="M332" s="132"/>
    </row>
    <row r="333" spans="1:13" ht="13.2">
      <c r="A333" s="131"/>
      <c r="B333" s="131"/>
      <c r="C333" s="131"/>
      <c r="D333" s="131"/>
      <c r="E333" s="131"/>
      <c r="F333" s="131"/>
      <c r="G333" s="131"/>
      <c r="H333" s="131"/>
      <c r="I333" s="131"/>
      <c r="J333" s="131"/>
      <c r="K333" s="131"/>
      <c r="L333" s="131"/>
      <c r="M333" s="132"/>
    </row>
    <row r="334" spans="1:13" ht="13.2">
      <c r="A334" s="131"/>
      <c r="B334" s="131"/>
      <c r="C334" s="131"/>
      <c r="D334" s="131"/>
      <c r="E334" s="131"/>
      <c r="F334" s="131"/>
      <c r="G334" s="131"/>
      <c r="H334" s="131"/>
      <c r="I334" s="131"/>
      <c r="J334" s="131"/>
      <c r="K334" s="131"/>
      <c r="L334" s="131"/>
      <c r="M334" s="132"/>
    </row>
    <row r="335" spans="1:13" ht="13.2">
      <c r="A335" s="131"/>
      <c r="B335" s="131"/>
      <c r="C335" s="131"/>
      <c r="D335" s="131"/>
      <c r="E335" s="131"/>
      <c r="F335" s="131"/>
      <c r="G335" s="131"/>
      <c r="H335" s="131"/>
      <c r="I335" s="131"/>
      <c r="J335" s="131"/>
      <c r="K335" s="131"/>
      <c r="L335" s="131"/>
      <c r="M335" s="132"/>
    </row>
    <row r="336" spans="1:13" ht="13.2">
      <c r="A336" s="131"/>
      <c r="B336" s="131"/>
      <c r="C336" s="131"/>
      <c r="D336" s="131"/>
      <c r="E336" s="131"/>
      <c r="F336" s="131"/>
      <c r="G336" s="131"/>
      <c r="H336" s="131"/>
      <c r="I336" s="131"/>
      <c r="J336" s="131"/>
      <c r="K336" s="131"/>
      <c r="L336" s="131"/>
      <c r="M336" s="132"/>
    </row>
    <row r="337" spans="1:13" ht="13.2">
      <c r="A337" s="131"/>
      <c r="B337" s="131"/>
      <c r="C337" s="131"/>
      <c r="D337" s="131"/>
      <c r="E337" s="131"/>
      <c r="F337" s="131"/>
      <c r="G337" s="131"/>
      <c r="H337" s="131"/>
      <c r="I337" s="131"/>
      <c r="J337" s="131"/>
      <c r="K337" s="131"/>
      <c r="L337" s="131"/>
      <c r="M337" s="132"/>
    </row>
    <row r="338" spans="1:13" ht="13.2">
      <c r="A338" s="131"/>
      <c r="B338" s="131"/>
      <c r="C338" s="131"/>
      <c r="D338" s="131"/>
      <c r="E338" s="131"/>
      <c r="F338" s="131"/>
      <c r="G338" s="131"/>
      <c r="H338" s="131"/>
      <c r="I338" s="131"/>
      <c r="J338" s="131"/>
      <c r="K338" s="131"/>
      <c r="L338" s="131"/>
      <c r="M338" s="132"/>
    </row>
    <row r="339" spans="1:13" ht="13.2">
      <c r="A339" s="131"/>
      <c r="B339" s="131"/>
      <c r="C339" s="131"/>
      <c r="D339" s="131"/>
      <c r="E339" s="131"/>
      <c r="F339" s="131"/>
      <c r="G339" s="131"/>
      <c r="H339" s="131"/>
      <c r="I339" s="131"/>
      <c r="J339" s="131"/>
      <c r="K339" s="131"/>
      <c r="L339" s="131"/>
      <c r="M339" s="132"/>
    </row>
    <row r="340" spans="1:13" ht="13.2">
      <c r="A340" s="131"/>
      <c r="B340" s="131"/>
      <c r="C340" s="131"/>
      <c r="D340" s="131"/>
      <c r="E340" s="131"/>
      <c r="F340" s="131"/>
      <c r="G340" s="131"/>
      <c r="H340" s="131"/>
      <c r="I340" s="131"/>
      <c r="J340" s="131"/>
      <c r="K340" s="131"/>
      <c r="L340" s="131"/>
      <c r="M340" s="132"/>
    </row>
    <row r="341" spans="1:13" ht="13.2">
      <c r="A341" s="131"/>
      <c r="B341" s="131"/>
      <c r="C341" s="131"/>
      <c r="D341" s="131"/>
      <c r="E341" s="131"/>
      <c r="F341" s="131"/>
      <c r="G341" s="131"/>
      <c r="H341" s="131"/>
      <c r="I341" s="131"/>
      <c r="J341" s="131"/>
      <c r="K341" s="131"/>
      <c r="L341" s="131"/>
      <c r="M341" s="132"/>
    </row>
    <row r="342" spans="1:13" ht="13.2">
      <c r="A342" s="131"/>
      <c r="B342" s="131"/>
      <c r="C342" s="131"/>
      <c r="D342" s="131"/>
      <c r="E342" s="131"/>
      <c r="F342" s="131"/>
      <c r="G342" s="131"/>
      <c r="H342" s="131"/>
      <c r="I342" s="131"/>
      <c r="J342" s="131"/>
      <c r="K342" s="131"/>
      <c r="L342" s="131"/>
      <c r="M342" s="132"/>
    </row>
    <row r="343" spans="1:13" ht="13.2">
      <c r="A343" s="131"/>
      <c r="B343" s="131"/>
      <c r="C343" s="131"/>
      <c r="D343" s="131"/>
      <c r="E343" s="131"/>
      <c r="F343" s="131"/>
      <c r="G343" s="131"/>
      <c r="H343" s="131"/>
      <c r="I343" s="131"/>
      <c r="J343" s="131"/>
      <c r="K343" s="131"/>
      <c r="L343" s="131"/>
      <c r="M343" s="132"/>
    </row>
    <row r="344" spans="1:13" ht="13.2">
      <c r="A344" s="131"/>
      <c r="B344" s="131"/>
      <c r="C344" s="131"/>
      <c r="D344" s="131"/>
      <c r="E344" s="131"/>
      <c r="F344" s="131"/>
      <c r="G344" s="131"/>
      <c r="H344" s="131"/>
      <c r="I344" s="131"/>
      <c r="J344" s="131"/>
      <c r="K344" s="131"/>
      <c r="L344" s="131"/>
      <c r="M344" s="132"/>
    </row>
    <row r="345" spans="1:13" ht="13.2">
      <c r="A345" s="131"/>
      <c r="B345" s="131"/>
      <c r="C345" s="131"/>
      <c r="D345" s="131"/>
      <c r="E345" s="131"/>
      <c r="F345" s="131"/>
      <c r="G345" s="131"/>
      <c r="H345" s="131"/>
      <c r="I345" s="131"/>
      <c r="J345" s="131"/>
      <c r="K345" s="131"/>
      <c r="L345" s="131"/>
      <c r="M345" s="132"/>
    </row>
    <row r="346" spans="1:13" ht="13.2">
      <c r="A346" s="131"/>
      <c r="B346" s="131"/>
      <c r="C346" s="131"/>
      <c r="D346" s="131"/>
      <c r="E346" s="131"/>
      <c r="F346" s="131"/>
      <c r="G346" s="131"/>
      <c r="H346" s="131"/>
      <c r="I346" s="131"/>
      <c r="J346" s="131"/>
      <c r="K346" s="131"/>
      <c r="L346" s="131"/>
      <c r="M346" s="132"/>
    </row>
    <row r="347" spans="1:13" ht="13.2">
      <c r="A347" s="131"/>
      <c r="B347" s="131"/>
      <c r="C347" s="131"/>
      <c r="D347" s="131"/>
      <c r="E347" s="131"/>
      <c r="F347" s="131"/>
      <c r="G347" s="131"/>
      <c r="H347" s="131"/>
      <c r="I347" s="131"/>
      <c r="J347" s="131"/>
      <c r="K347" s="131"/>
      <c r="L347" s="131"/>
      <c r="M347" s="132"/>
    </row>
    <row r="348" spans="1:13" ht="13.2">
      <c r="A348" s="131"/>
      <c r="B348" s="131"/>
      <c r="C348" s="131"/>
      <c r="D348" s="131"/>
      <c r="E348" s="131"/>
      <c r="F348" s="131"/>
      <c r="G348" s="131"/>
      <c r="H348" s="131"/>
      <c r="I348" s="131"/>
      <c r="J348" s="131"/>
      <c r="K348" s="131"/>
      <c r="L348" s="131"/>
      <c r="M348" s="132"/>
    </row>
    <row r="349" spans="1:13" ht="13.2">
      <c r="A349" s="131"/>
      <c r="B349" s="131"/>
      <c r="C349" s="131"/>
      <c r="D349" s="131"/>
      <c r="E349" s="131"/>
      <c r="F349" s="131"/>
      <c r="G349" s="131"/>
      <c r="H349" s="131"/>
      <c r="I349" s="131"/>
      <c r="J349" s="131"/>
      <c r="K349" s="131"/>
      <c r="L349" s="131"/>
      <c r="M349" s="132"/>
    </row>
    <row r="350" spans="1:13" ht="13.2">
      <c r="A350" s="131"/>
      <c r="B350" s="131"/>
      <c r="C350" s="131"/>
      <c r="D350" s="131"/>
      <c r="E350" s="131"/>
      <c r="F350" s="131"/>
      <c r="G350" s="131"/>
      <c r="H350" s="131"/>
      <c r="I350" s="131"/>
      <c r="J350" s="131"/>
      <c r="K350" s="131"/>
      <c r="L350" s="131"/>
      <c r="M350" s="132"/>
    </row>
    <row r="351" spans="1:13" ht="13.2">
      <c r="A351" s="131"/>
      <c r="B351" s="131"/>
      <c r="C351" s="131"/>
      <c r="D351" s="131"/>
      <c r="E351" s="131"/>
      <c r="F351" s="131"/>
      <c r="G351" s="131"/>
      <c r="H351" s="131"/>
      <c r="I351" s="131"/>
      <c r="J351" s="131"/>
      <c r="K351" s="131"/>
      <c r="L351" s="131"/>
      <c r="M351" s="132"/>
    </row>
    <row r="352" spans="1:13" ht="13.2">
      <c r="A352" s="131"/>
      <c r="B352" s="131"/>
      <c r="C352" s="131"/>
      <c r="D352" s="131"/>
      <c r="E352" s="131"/>
      <c r="F352" s="131"/>
      <c r="G352" s="131"/>
      <c r="H352" s="131"/>
      <c r="I352" s="131"/>
      <c r="J352" s="131"/>
      <c r="K352" s="131"/>
      <c r="L352" s="131"/>
      <c r="M352" s="132"/>
    </row>
    <row r="353" spans="1:13" ht="13.2">
      <c r="A353" s="131"/>
      <c r="B353" s="131"/>
      <c r="C353" s="131"/>
      <c r="D353" s="131"/>
      <c r="E353" s="131"/>
      <c r="F353" s="131"/>
      <c r="G353" s="131"/>
      <c r="H353" s="131"/>
      <c r="I353" s="131"/>
      <c r="J353" s="131"/>
      <c r="K353" s="131"/>
      <c r="L353" s="131"/>
      <c r="M353" s="132"/>
    </row>
    <row r="354" spans="1:13" ht="13.2">
      <c r="A354" s="131"/>
      <c r="B354" s="131"/>
      <c r="C354" s="131"/>
      <c r="D354" s="131"/>
      <c r="E354" s="131"/>
      <c r="F354" s="131"/>
      <c r="G354" s="131"/>
      <c r="H354" s="131"/>
      <c r="I354" s="131"/>
      <c r="J354" s="131"/>
      <c r="K354" s="131"/>
      <c r="L354" s="131"/>
      <c r="M354" s="132"/>
    </row>
    <row r="355" spans="1:13" ht="13.2">
      <c r="A355" s="131"/>
      <c r="B355" s="131"/>
      <c r="C355" s="131"/>
      <c r="D355" s="131"/>
      <c r="E355" s="131"/>
      <c r="F355" s="131"/>
      <c r="G355" s="131"/>
      <c r="H355" s="131"/>
      <c r="I355" s="131"/>
      <c r="J355" s="131"/>
      <c r="K355" s="131"/>
      <c r="L355" s="131"/>
      <c r="M355" s="132"/>
    </row>
    <row r="356" spans="1:13" ht="13.2">
      <c r="A356" s="131"/>
      <c r="B356" s="131"/>
      <c r="C356" s="131"/>
      <c r="D356" s="131"/>
      <c r="E356" s="131"/>
      <c r="F356" s="131"/>
      <c r="G356" s="131"/>
      <c r="H356" s="131"/>
      <c r="I356" s="131"/>
      <c r="J356" s="131"/>
      <c r="K356" s="131"/>
      <c r="L356" s="131"/>
      <c r="M356" s="132"/>
    </row>
    <row r="357" spans="1:13" ht="13.2">
      <c r="A357" s="131"/>
      <c r="B357" s="131"/>
      <c r="C357" s="131"/>
      <c r="D357" s="131"/>
      <c r="E357" s="131"/>
      <c r="F357" s="131"/>
      <c r="G357" s="131"/>
      <c r="H357" s="131"/>
      <c r="I357" s="131"/>
      <c r="J357" s="131"/>
      <c r="K357" s="131"/>
      <c r="L357" s="131"/>
      <c r="M357" s="132"/>
    </row>
    <row r="358" spans="1:13" ht="13.2">
      <c r="A358" s="131"/>
      <c r="B358" s="131"/>
      <c r="C358" s="131"/>
      <c r="D358" s="131"/>
      <c r="E358" s="131"/>
      <c r="F358" s="131"/>
      <c r="G358" s="131"/>
      <c r="H358" s="131"/>
      <c r="I358" s="131"/>
      <c r="J358" s="131"/>
      <c r="K358" s="131"/>
      <c r="L358" s="131"/>
      <c r="M358" s="132"/>
    </row>
    <row r="359" spans="1:13" ht="13.2">
      <c r="A359" s="131"/>
      <c r="B359" s="131"/>
      <c r="C359" s="131"/>
      <c r="D359" s="131"/>
      <c r="E359" s="131"/>
      <c r="F359" s="131"/>
      <c r="G359" s="131"/>
      <c r="H359" s="131"/>
      <c r="I359" s="131"/>
      <c r="J359" s="131"/>
      <c r="K359" s="131"/>
      <c r="L359" s="131"/>
      <c r="M359" s="132"/>
    </row>
    <row r="360" spans="1:13" ht="13.2">
      <c r="A360" s="131"/>
      <c r="B360" s="131"/>
      <c r="C360" s="131"/>
      <c r="D360" s="131"/>
      <c r="E360" s="131"/>
      <c r="F360" s="131"/>
      <c r="G360" s="131"/>
      <c r="H360" s="131"/>
      <c r="I360" s="131"/>
      <c r="J360" s="131"/>
      <c r="K360" s="131"/>
      <c r="L360" s="131"/>
      <c r="M360" s="132"/>
    </row>
    <row r="361" spans="1:13" ht="13.2">
      <c r="A361" s="131"/>
      <c r="B361" s="131"/>
      <c r="C361" s="131"/>
      <c r="D361" s="131"/>
      <c r="E361" s="131"/>
      <c r="F361" s="131"/>
      <c r="G361" s="131"/>
      <c r="H361" s="131"/>
      <c r="I361" s="131"/>
      <c r="J361" s="131"/>
      <c r="K361" s="131"/>
      <c r="L361" s="131"/>
      <c r="M361" s="132"/>
    </row>
    <row r="362" spans="1:13" ht="13.2">
      <c r="A362" s="131"/>
      <c r="B362" s="131"/>
      <c r="C362" s="131"/>
      <c r="D362" s="131"/>
      <c r="E362" s="131"/>
      <c r="F362" s="131"/>
      <c r="G362" s="131"/>
      <c r="H362" s="131"/>
      <c r="I362" s="131"/>
      <c r="J362" s="131"/>
      <c r="K362" s="131"/>
      <c r="L362" s="131"/>
      <c r="M362" s="132"/>
    </row>
    <row r="363" spans="1:13" ht="13.2">
      <c r="A363" s="131"/>
      <c r="B363" s="131"/>
      <c r="C363" s="131"/>
      <c r="D363" s="131"/>
      <c r="E363" s="131"/>
      <c r="F363" s="131"/>
      <c r="G363" s="131"/>
      <c r="H363" s="131"/>
      <c r="I363" s="131"/>
      <c r="J363" s="131"/>
      <c r="K363" s="131"/>
      <c r="L363" s="131"/>
      <c r="M363" s="132"/>
    </row>
    <row r="364" spans="1:13" ht="13.2">
      <c r="A364" s="131"/>
      <c r="B364" s="131"/>
      <c r="C364" s="131"/>
      <c r="D364" s="131"/>
      <c r="E364" s="131"/>
      <c r="F364" s="131"/>
      <c r="G364" s="131"/>
      <c r="H364" s="131"/>
      <c r="I364" s="131"/>
      <c r="J364" s="131"/>
      <c r="K364" s="131"/>
      <c r="L364" s="131"/>
      <c r="M364" s="132"/>
    </row>
    <row r="365" spans="1:13" ht="13.2">
      <c r="A365" s="131"/>
      <c r="B365" s="131"/>
      <c r="C365" s="131"/>
      <c r="D365" s="131"/>
      <c r="E365" s="131"/>
      <c r="F365" s="131"/>
      <c r="G365" s="131"/>
      <c r="H365" s="131"/>
      <c r="I365" s="131"/>
      <c r="J365" s="131"/>
      <c r="K365" s="131"/>
      <c r="L365" s="131"/>
      <c r="M365" s="132"/>
    </row>
    <row r="366" spans="1:13" ht="13.2">
      <c r="A366" s="131"/>
      <c r="B366" s="131"/>
      <c r="C366" s="131"/>
      <c r="D366" s="131"/>
      <c r="E366" s="131"/>
      <c r="F366" s="131"/>
      <c r="G366" s="131"/>
      <c r="H366" s="131"/>
      <c r="I366" s="131"/>
      <c r="J366" s="131"/>
      <c r="K366" s="131"/>
      <c r="L366" s="131"/>
      <c r="M366" s="132"/>
    </row>
    <row r="367" spans="1:13" ht="13.2">
      <c r="A367" s="131"/>
      <c r="B367" s="131"/>
      <c r="C367" s="131"/>
      <c r="D367" s="131"/>
      <c r="E367" s="131"/>
      <c r="F367" s="131"/>
      <c r="G367" s="131"/>
      <c r="H367" s="131"/>
      <c r="I367" s="131"/>
      <c r="J367" s="131"/>
      <c r="K367" s="131"/>
      <c r="L367" s="131"/>
      <c r="M367" s="132"/>
    </row>
    <row r="368" spans="1:13" ht="13.2">
      <c r="A368" s="131"/>
      <c r="B368" s="131"/>
      <c r="C368" s="131"/>
      <c r="D368" s="131"/>
      <c r="E368" s="131"/>
      <c r="F368" s="131"/>
      <c r="G368" s="131"/>
      <c r="H368" s="131"/>
      <c r="I368" s="131"/>
      <c r="J368" s="131"/>
      <c r="K368" s="131"/>
      <c r="L368" s="131"/>
      <c r="M368" s="132"/>
    </row>
    <row r="369" spans="1:13" ht="13.2">
      <c r="A369" s="131"/>
      <c r="B369" s="131"/>
      <c r="C369" s="131"/>
      <c r="D369" s="131"/>
      <c r="E369" s="131"/>
      <c r="F369" s="131"/>
      <c r="G369" s="131"/>
      <c r="H369" s="131"/>
      <c r="I369" s="131"/>
      <c r="J369" s="131"/>
      <c r="K369" s="131"/>
      <c r="L369" s="131"/>
      <c r="M369" s="132"/>
    </row>
    <row r="370" spans="1:13" ht="13.2">
      <c r="A370" s="131"/>
      <c r="B370" s="131"/>
      <c r="C370" s="131"/>
      <c r="D370" s="131"/>
      <c r="E370" s="131"/>
      <c r="F370" s="131"/>
      <c r="G370" s="131"/>
      <c r="H370" s="131"/>
      <c r="I370" s="131"/>
      <c r="J370" s="131"/>
      <c r="K370" s="131"/>
      <c r="L370" s="131"/>
      <c r="M370" s="132"/>
    </row>
    <row r="371" spans="1:13" ht="13.2">
      <c r="A371" s="131"/>
      <c r="B371" s="131"/>
      <c r="C371" s="131"/>
      <c r="D371" s="131"/>
      <c r="E371" s="131"/>
      <c r="F371" s="131"/>
      <c r="G371" s="131"/>
      <c r="H371" s="131"/>
      <c r="I371" s="131"/>
      <c r="J371" s="131"/>
      <c r="K371" s="131"/>
      <c r="L371" s="131"/>
      <c r="M371" s="132"/>
    </row>
    <row r="372" spans="1:13" ht="13.2">
      <c r="A372" s="131"/>
      <c r="B372" s="131"/>
      <c r="C372" s="131"/>
      <c r="D372" s="131"/>
      <c r="E372" s="131"/>
      <c r="F372" s="131"/>
      <c r="G372" s="131"/>
      <c r="H372" s="131"/>
      <c r="I372" s="131"/>
      <c r="J372" s="131"/>
      <c r="K372" s="131"/>
      <c r="L372" s="131"/>
      <c r="M372" s="132"/>
    </row>
    <row r="373" spans="1:13" ht="13.2">
      <c r="A373" s="131"/>
      <c r="B373" s="131"/>
      <c r="C373" s="131"/>
      <c r="D373" s="131"/>
      <c r="E373" s="131"/>
      <c r="F373" s="131"/>
      <c r="G373" s="131"/>
      <c r="H373" s="131"/>
      <c r="I373" s="131"/>
      <c r="J373" s="131"/>
      <c r="K373" s="131"/>
      <c r="L373" s="131"/>
      <c r="M373" s="132"/>
    </row>
    <row r="374" spans="1:13" ht="13.2">
      <c r="A374" s="131"/>
      <c r="B374" s="131"/>
      <c r="C374" s="131"/>
      <c r="D374" s="131"/>
      <c r="E374" s="131"/>
      <c r="F374" s="131"/>
      <c r="G374" s="131"/>
      <c r="H374" s="131"/>
      <c r="I374" s="131"/>
      <c r="J374" s="131"/>
      <c r="K374" s="131"/>
      <c r="L374" s="131"/>
      <c r="M374" s="132"/>
    </row>
    <row r="375" spans="1:13" ht="13.2">
      <c r="A375" s="131"/>
      <c r="B375" s="131"/>
      <c r="C375" s="131"/>
      <c r="D375" s="131"/>
      <c r="E375" s="131"/>
      <c r="F375" s="131"/>
      <c r="G375" s="131"/>
      <c r="H375" s="131"/>
      <c r="I375" s="131"/>
      <c r="J375" s="131"/>
      <c r="K375" s="131"/>
      <c r="L375" s="131"/>
      <c r="M375" s="132"/>
    </row>
    <row r="376" spans="1:13" ht="13.2">
      <c r="A376" s="131"/>
      <c r="B376" s="131"/>
      <c r="C376" s="131"/>
      <c r="D376" s="131"/>
      <c r="E376" s="131"/>
      <c r="F376" s="131"/>
      <c r="G376" s="131"/>
      <c r="H376" s="131"/>
      <c r="I376" s="131"/>
      <c r="J376" s="131"/>
      <c r="K376" s="131"/>
      <c r="L376" s="131"/>
      <c r="M376" s="132"/>
    </row>
    <row r="377" spans="1:13" ht="13.2">
      <c r="A377" s="131"/>
      <c r="B377" s="131"/>
      <c r="C377" s="131"/>
      <c r="D377" s="131"/>
      <c r="E377" s="131"/>
      <c r="F377" s="131"/>
      <c r="G377" s="131"/>
      <c r="H377" s="131"/>
      <c r="I377" s="131"/>
      <c r="J377" s="131"/>
      <c r="K377" s="131"/>
      <c r="L377" s="131"/>
      <c r="M377" s="132"/>
    </row>
    <row r="378" spans="1:13" ht="13.2">
      <c r="A378" s="131"/>
      <c r="B378" s="131"/>
      <c r="C378" s="131"/>
      <c r="D378" s="131"/>
      <c r="E378" s="131"/>
      <c r="F378" s="131"/>
      <c r="G378" s="131"/>
      <c r="H378" s="131"/>
      <c r="I378" s="131"/>
      <c r="J378" s="131"/>
      <c r="K378" s="131"/>
      <c r="L378" s="131"/>
      <c r="M378" s="132"/>
    </row>
    <row r="379" spans="1:13" ht="13.2">
      <c r="A379" s="131"/>
      <c r="B379" s="131"/>
      <c r="C379" s="131"/>
      <c r="D379" s="131"/>
      <c r="E379" s="131"/>
      <c r="F379" s="131"/>
      <c r="G379" s="131"/>
      <c r="H379" s="131"/>
      <c r="I379" s="131"/>
      <c r="J379" s="131"/>
      <c r="K379" s="131"/>
      <c r="L379" s="131"/>
      <c r="M379" s="132"/>
    </row>
    <row r="380" spans="1:13" ht="13.2">
      <c r="A380" s="131"/>
      <c r="B380" s="131"/>
      <c r="C380" s="131"/>
      <c r="D380" s="131"/>
      <c r="E380" s="131"/>
      <c r="F380" s="131"/>
      <c r="G380" s="131"/>
      <c r="H380" s="131"/>
      <c r="I380" s="131"/>
      <c r="J380" s="131"/>
      <c r="K380" s="131"/>
      <c r="L380" s="131"/>
      <c r="M380" s="132"/>
    </row>
    <row r="381" spans="1:13" ht="13.2">
      <c r="A381" s="131"/>
      <c r="B381" s="131"/>
      <c r="C381" s="131"/>
      <c r="D381" s="131"/>
      <c r="E381" s="131"/>
      <c r="F381" s="131"/>
      <c r="G381" s="131"/>
      <c r="H381" s="131"/>
      <c r="I381" s="131"/>
      <c r="J381" s="131"/>
      <c r="K381" s="131"/>
      <c r="L381" s="131"/>
      <c r="M381" s="132"/>
    </row>
    <row r="382" spans="1:13" ht="13.2">
      <c r="A382" s="131"/>
      <c r="B382" s="131"/>
      <c r="C382" s="131"/>
      <c r="D382" s="131"/>
      <c r="E382" s="131"/>
      <c r="F382" s="131"/>
      <c r="G382" s="131"/>
      <c r="H382" s="131"/>
      <c r="I382" s="131"/>
      <c r="J382" s="131"/>
      <c r="K382" s="131"/>
      <c r="L382" s="131"/>
      <c r="M382" s="132"/>
    </row>
    <row r="383" spans="1:13" ht="13.2">
      <c r="A383" s="131"/>
      <c r="B383" s="131"/>
      <c r="C383" s="131"/>
      <c r="D383" s="131"/>
      <c r="E383" s="131"/>
      <c r="F383" s="131"/>
      <c r="G383" s="131"/>
      <c r="H383" s="131"/>
      <c r="I383" s="131"/>
      <c r="J383" s="131"/>
      <c r="K383" s="131"/>
      <c r="L383" s="131"/>
      <c r="M383" s="132"/>
    </row>
    <row r="384" spans="1:13" ht="13.2">
      <c r="A384" s="131"/>
      <c r="B384" s="131"/>
      <c r="C384" s="131"/>
      <c r="D384" s="131"/>
      <c r="E384" s="131"/>
      <c r="F384" s="131"/>
      <c r="G384" s="131"/>
      <c r="H384" s="131"/>
      <c r="I384" s="131"/>
      <c r="J384" s="131"/>
      <c r="K384" s="131"/>
      <c r="L384" s="131"/>
      <c r="M384" s="132"/>
    </row>
    <row r="385" spans="1:13" ht="13.2">
      <c r="A385" s="131"/>
      <c r="B385" s="131"/>
      <c r="C385" s="131"/>
      <c r="D385" s="131"/>
      <c r="E385" s="131"/>
      <c r="F385" s="131"/>
      <c r="G385" s="131"/>
      <c r="H385" s="131"/>
      <c r="I385" s="131"/>
      <c r="J385" s="131"/>
      <c r="K385" s="131"/>
      <c r="L385" s="131"/>
      <c r="M385" s="132"/>
    </row>
    <row r="386" spans="1:13" ht="13.2">
      <c r="A386" s="131"/>
      <c r="B386" s="131"/>
      <c r="C386" s="131"/>
      <c r="D386" s="131"/>
      <c r="E386" s="131"/>
      <c r="F386" s="131"/>
      <c r="G386" s="131"/>
      <c r="H386" s="131"/>
      <c r="I386" s="131"/>
      <c r="J386" s="131"/>
      <c r="K386" s="131"/>
      <c r="L386" s="131"/>
      <c r="M386" s="132"/>
    </row>
    <row r="387" spans="1:13" ht="13.2">
      <c r="A387" s="131"/>
      <c r="B387" s="131"/>
      <c r="C387" s="131"/>
      <c r="D387" s="131"/>
      <c r="E387" s="131"/>
      <c r="F387" s="131"/>
      <c r="G387" s="131"/>
      <c r="H387" s="131"/>
      <c r="I387" s="131"/>
      <c r="J387" s="131"/>
      <c r="K387" s="131"/>
      <c r="L387" s="131"/>
      <c r="M387" s="132"/>
    </row>
    <row r="388" spans="1:13" ht="13.2">
      <c r="A388" s="131"/>
      <c r="B388" s="131"/>
      <c r="C388" s="131"/>
      <c r="D388" s="131"/>
      <c r="E388" s="131"/>
      <c r="F388" s="131"/>
      <c r="G388" s="131"/>
      <c r="H388" s="131"/>
      <c r="I388" s="131"/>
      <c r="J388" s="131"/>
      <c r="K388" s="131"/>
      <c r="L388" s="131"/>
      <c r="M388" s="132"/>
    </row>
    <row r="389" spans="1:13" ht="13.2">
      <c r="A389" s="131"/>
      <c r="B389" s="131"/>
      <c r="C389" s="131"/>
      <c r="D389" s="131"/>
      <c r="E389" s="131"/>
      <c r="F389" s="131"/>
      <c r="G389" s="131"/>
      <c r="H389" s="131"/>
      <c r="I389" s="131"/>
      <c r="J389" s="131"/>
      <c r="K389" s="131"/>
      <c r="L389" s="131"/>
      <c r="M389" s="132"/>
    </row>
    <row r="390" spans="1:13" ht="13.2">
      <c r="A390" s="131"/>
      <c r="B390" s="131"/>
      <c r="C390" s="131"/>
      <c r="D390" s="131"/>
      <c r="E390" s="131"/>
      <c r="F390" s="131"/>
      <c r="G390" s="131"/>
      <c r="H390" s="131"/>
      <c r="I390" s="131"/>
      <c r="J390" s="131"/>
      <c r="K390" s="131"/>
      <c r="L390" s="131"/>
      <c r="M390" s="132"/>
    </row>
    <row r="391" spans="1:13" ht="13.2">
      <c r="A391" s="131"/>
      <c r="B391" s="131"/>
      <c r="C391" s="131"/>
      <c r="D391" s="131"/>
      <c r="E391" s="131"/>
      <c r="F391" s="131"/>
      <c r="G391" s="131"/>
      <c r="H391" s="131"/>
      <c r="I391" s="131"/>
      <c r="J391" s="131"/>
      <c r="K391" s="131"/>
      <c r="L391" s="131"/>
      <c r="M391" s="132"/>
    </row>
    <row r="392" spans="1:13" ht="13.2">
      <c r="A392" s="131"/>
      <c r="B392" s="131"/>
      <c r="C392" s="131"/>
      <c r="D392" s="131"/>
      <c r="E392" s="131"/>
      <c r="F392" s="131"/>
      <c r="G392" s="131"/>
      <c r="H392" s="131"/>
      <c r="I392" s="131"/>
      <c r="J392" s="131"/>
      <c r="K392" s="131"/>
      <c r="L392" s="131"/>
      <c r="M392" s="132"/>
    </row>
    <row r="393" spans="1:13" ht="13.2">
      <c r="A393" s="131"/>
      <c r="B393" s="131"/>
      <c r="C393" s="131"/>
      <c r="D393" s="131"/>
      <c r="E393" s="131"/>
      <c r="F393" s="131"/>
      <c r="G393" s="131"/>
      <c r="H393" s="131"/>
      <c r="I393" s="131"/>
      <c r="J393" s="131"/>
      <c r="K393" s="131"/>
      <c r="L393" s="131"/>
      <c r="M393" s="132"/>
    </row>
    <row r="394" spans="1:13" ht="13.2">
      <c r="A394" s="131"/>
      <c r="B394" s="131"/>
      <c r="C394" s="131"/>
      <c r="D394" s="131"/>
      <c r="E394" s="131"/>
      <c r="F394" s="131"/>
      <c r="G394" s="131"/>
      <c r="H394" s="131"/>
      <c r="I394" s="131"/>
      <c r="J394" s="131"/>
      <c r="K394" s="131"/>
      <c r="L394" s="131"/>
      <c r="M394" s="132"/>
    </row>
    <row r="395" spans="1:13" ht="13.2">
      <c r="A395" s="131"/>
      <c r="B395" s="131"/>
      <c r="C395" s="131"/>
      <c r="D395" s="131"/>
      <c r="E395" s="131"/>
      <c r="F395" s="131"/>
      <c r="G395" s="131"/>
      <c r="H395" s="131"/>
      <c r="I395" s="131"/>
      <c r="J395" s="131"/>
      <c r="K395" s="131"/>
      <c r="L395" s="131"/>
      <c r="M395" s="132"/>
    </row>
    <row r="396" spans="1:13" ht="13.2">
      <c r="A396" s="131"/>
      <c r="B396" s="131"/>
      <c r="C396" s="131"/>
      <c r="D396" s="131"/>
      <c r="E396" s="131"/>
      <c r="F396" s="131"/>
      <c r="G396" s="131"/>
      <c r="H396" s="131"/>
      <c r="I396" s="131"/>
      <c r="J396" s="131"/>
      <c r="K396" s="131"/>
      <c r="L396" s="131"/>
      <c r="M396" s="132"/>
    </row>
    <row r="397" spans="1:13" ht="13.2">
      <c r="A397" s="131"/>
      <c r="B397" s="131"/>
      <c r="C397" s="131"/>
      <c r="D397" s="131"/>
      <c r="E397" s="131"/>
      <c r="F397" s="131"/>
      <c r="G397" s="131"/>
      <c r="H397" s="131"/>
      <c r="I397" s="131"/>
      <c r="J397" s="131"/>
      <c r="K397" s="131"/>
      <c r="L397" s="131"/>
      <c r="M397" s="132"/>
    </row>
    <row r="398" spans="1:13" ht="13.2">
      <c r="A398" s="131"/>
      <c r="B398" s="131"/>
      <c r="C398" s="131"/>
      <c r="D398" s="131"/>
      <c r="E398" s="131"/>
      <c r="F398" s="131"/>
      <c r="G398" s="131"/>
      <c r="H398" s="131"/>
      <c r="I398" s="131"/>
      <c r="J398" s="131"/>
      <c r="K398" s="131"/>
      <c r="L398" s="131"/>
      <c r="M398" s="132"/>
    </row>
    <row r="399" spans="1:13" ht="13.2">
      <c r="A399" s="131"/>
      <c r="B399" s="131"/>
      <c r="C399" s="131"/>
      <c r="D399" s="131"/>
      <c r="E399" s="131"/>
      <c r="F399" s="131"/>
      <c r="G399" s="131"/>
      <c r="H399" s="131"/>
      <c r="I399" s="131"/>
      <c r="J399" s="131"/>
      <c r="K399" s="131"/>
      <c r="L399" s="131"/>
      <c r="M399" s="132"/>
    </row>
    <row r="400" spans="1:13" ht="13.2">
      <c r="A400" s="131"/>
      <c r="B400" s="131"/>
      <c r="C400" s="131"/>
      <c r="D400" s="131"/>
      <c r="E400" s="131"/>
      <c r="F400" s="131"/>
      <c r="G400" s="131"/>
      <c r="H400" s="131"/>
      <c r="I400" s="131"/>
      <c r="J400" s="131"/>
      <c r="K400" s="131"/>
      <c r="L400" s="131"/>
      <c r="M400" s="132"/>
    </row>
    <row r="401" spans="1:13" ht="13.2">
      <c r="A401" s="131"/>
      <c r="B401" s="131"/>
      <c r="C401" s="131"/>
      <c r="D401" s="131"/>
      <c r="E401" s="131"/>
      <c r="F401" s="131"/>
      <c r="G401" s="131"/>
      <c r="H401" s="131"/>
      <c r="I401" s="131"/>
      <c r="J401" s="131"/>
      <c r="K401" s="131"/>
      <c r="L401" s="131"/>
      <c r="M401" s="132"/>
    </row>
    <row r="402" spans="1:13" ht="13.2">
      <c r="A402" s="131"/>
      <c r="B402" s="131"/>
      <c r="C402" s="131"/>
      <c r="D402" s="131"/>
      <c r="E402" s="131"/>
      <c r="F402" s="131"/>
      <c r="G402" s="131"/>
      <c r="H402" s="131"/>
      <c r="I402" s="131"/>
      <c r="J402" s="131"/>
      <c r="K402" s="131"/>
      <c r="L402" s="131"/>
      <c r="M402" s="132"/>
    </row>
    <row r="403" spans="1:13" ht="13.2">
      <c r="A403" s="131"/>
      <c r="B403" s="131"/>
      <c r="C403" s="131"/>
      <c r="D403" s="131"/>
      <c r="E403" s="131"/>
      <c r="F403" s="131"/>
      <c r="G403" s="131"/>
      <c r="H403" s="131"/>
      <c r="I403" s="131"/>
      <c r="J403" s="131"/>
      <c r="K403" s="131"/>
      <c r="L403" s="131"/>
      <c r="M403" s="132"/>
    </row>
    <row r="404" spans="1:13" ht="13.2">
      <c r="A404" s="131"/>
      <c r="B404" s="131"/>
      <c r="C404" s="131"/>
      <c r="D404" s="131"/>
      <c r="E404" s="131"/>
      <c r="F404" s="131"/>
      <c r="G404" s="131"/>
      <c r="H404" s="131"/>
      <c r="I404" s="131"/>
      <c r="J404" s="131"/>
      <c r="K404" s="131"/>
      <c r="L404" s="131"/>
      <c r="M404" s="132"/>
    </row>
    <row r="405" spans="1:13" ht="13.2">
      <c r="A405" s="131"/>
      <c r="B405" s="131"/>
      <c r="C405" s="131"/>
      <c r="D405" s="131"/>
      <c r="E405" s="131"/>
      <c r="F405" s="131"/>
      <c r="G405" s="131"/>
      <c r="H405" s="131"/>
      <c r="I405" s="131"/>
      <c r="J405" s="131"/>
      <c r="K405" s="131"/>
      <c r="L405" s="131"/>
      <c r="M405" s="132"/>
    </row>
    <row r="406" spans="1:13" ht="13.2">
      <c r="A406" s="131"/>
      <c r="B406" s="131"/>
      <c r="C406" s="131"/>
      <c r="D406" s="131"/>
      <c r="E406" s="131"/>
      <c r="F406" s="131"/>
      <c r="G406" s="131"/>
      <c r="H406" s="131"/>
      <c r="I406" s="131"/>
      <c r="J406" s="131"/>
      <c r="K406" s="131"/>
      <c r="L406" s="131"/>
      <c r="M406" s="132"/>
    </row>
    <row r="407" spans="1:13" ht="13.2">
      <c r="A407" s="131"/>
      <c r="B407" s="131"/>
      <c r="C407" s="131"/>
      <c r="D407" s="131"/>
      <c r="E407" s="131"/>
      <c r="F407" s="131"/>
      <c r="G407" s="131"/>
      <c r="H407" s="131"/>
      <c r="I407" s="131"/>
      <c r="J407" s="131"/>
      <c r="K407" s="131"/>
      <c r="L407" s="131"/>
      <c r="M407" s="132"/>
    </row>
    <row r="408" spans="1:13" ht="13.2">
      <c r="A408" s="131"/>
      <c r="B408" s="131"/>
      <c r="C408" s="131"/>
      <c r="D408" s="131"/>
      <c r="E408" s="131"/>
      <c r="F408" s="131"/>
      <c r="G408" s="131"/>
      <c r="H408" s="131"/>
      <c r="I408" s="131"/>
      <c r="J408" s="131"/>
      <c r="K408" s="131"/>
      <c r="L408" s="131"/>
      <c r="M408" s="132"/>
    </row>
    <row r="409" spans="1:13" ht="13.2">
      <c r="A409" s="131"/>
      <c r="B409" s="131"/>
      <c r="C409" s="131"/>
      <c r="D409" s="131"/>
      <c r="E409" s="131"/>
      <c r="F409" s="131"/>
      <c r="G409" s="131"/>
      <c r="H409" s="131"/>
      <c r="I409" s="131"/>
      <c r="J409" s="131"/>
      <c r="K409" s="131"/>
      <c r="L409" s="131"/>
      <c r="M409" s="132"/>
    </row>
    <row r="410" spans="1:13" ht="13.2">
      <c r="A410" s="131"/>
      <c r="B410" s="131"/>
      <c r="C410" s="131"/>
      <c r="D410" s="131"/>
      <c r="E410" s="131"/>
      <c r="F410" s="131"/>
      <c r="G410" s="131"/>
      <c r="H410" s="131"/>
      <c r="I410" s="131"/>
      <c r="J410" s="131"/>
      <c r="K410" s="131"/>
      <c r="L410" s="131"/>
      <c r="M410" s="132"/>
    </row>
    <row r="411" spans="1:13" ht="13.2">
      <c r="A411" s="131"/>
      <c r="B411" s="131"/>
      <c r="C411" s="131"/>
      <c r="D411" s="131"/>
      <c r="E411" s="131"/>
      <c r="F411" s="131"/>
      <c r="G411" s="131"/>
      <c r="H411" s="131"/>
      <c r="I411" s="131"/>
      <c r="J411" s="131"/>
      <c r="K411" s="131"/>
      <c r="L411" s="131"/>
      <c r="M411" s="132"/>
    </row>
    <row r="412" spans="1:13" ht="13.2">
      <c r="A412" s="131"/>
      <c r="B412" s="131"/>
      <c r="C412" s="131"/>
      <c r="D412" s="131"/>
      <c r="E412" s="131"/>
      <c r="F412" s="131"/>
      <c r="G412" s="131"/>
      <c r="H412" s="131"/>
      <c r="I412" s="131"/>
      <c r="J412" s="131"/>
      <c r="K412" s="131"/>
      <c r="L412" s="131"/>
      <c r="M412" s="132"/>
    </row>
    <row r="413" spans="1:13" ht="13.2">
      <c r="A413" s="131"/>
      <c r="B413" s="131"/>
      <c r="C413" s="131"/>
      <c r="D413" s="131"/>
      <c r="E413" s="131"/>
      <c r="F413" s="131"/>
      <c r="G413" s="131"/>
      <c r="H413" s="131"/>
      <c r="I413" s="131"/>
      <c r="J413" s="131"/>
      <c r="K413" s="131"/>
      <c r="L413" s="131"/>
      <c r="M413" s="132"/>
    </row>
    <row r="414" spans="1:13" ht="13.2">
      <c r="A414" s="131"/>
      <c r="B414" s="131"/>
      <c r="C414" s="131"/>
      <c r="D414" s="131"/>
      <c r="E414" s="131"/>
      <c r="F414" s="131"/>
      <c r="G414" s="131"/>
      <c r="H414" s="131"/>
      <c r="I414" s="131"/>
      <c r="J414" s="131"/>
      <c r="K414" s="131"/>
      <c r="L414" s="131"/>
      <c r="M414" s="132"/>
    </row>
    <row r="415" spans="1:13" ht="13.2">
      <c r="A415" s="131"/>
      <c r="B415" s="131"/>
      <c r="C415" s="131"/>
      <c r="D415" s="131"/>
      <c r="E415" s="131"/>
      <c r="F415" s="131"/>
      <c r="G415" s="131"/>
      <c r="H415" s="131"/>
      <c r="I415" s="131"/>
      <c r="J415" s="131"/>
      <c r="K415" s="131"/>
      <c r="L415" s="131"/>
      <c r="M415" s="132"/>
    </row>
    <row r="416" spans="1:13" ht="13.2">
      <c r="A416" s="131"/>
      <c r="B416" s="131"/>
      <c r="C416" s="131"/>
      <c r="D416" s="131"/>
      <c r="E416" s="131"/>
      <c r="F416" s="131"/>
      <c r="G416" s="131"/>
      <c r="H416" s="131"/>
      <c r="I416" s="131"/>
      <c r="J416" s="131"/>
      <c r="K416" s="131"/>
      <c r="L416" s="131"/>
      <c r="M416" s="132"/>
    </row>
    <row r="417" spans="1:13" ht="13.2">
      <c r="A417" s="131"/>
      <c r="B417" s="131"/>
      <c r="C417" s="131"/>
      <c r="D417" s="131"/>
      <c r="E417" s="131"/>
      <c r="F417" s="131"/>
      <c r="G417" s="131"/>
      <c r="H417" s="131"/>
      <c r="I417" s="131"/>
      <c r="J417" s="131"/>
      <c r="K417" s="131"/>
      <c r="L417" s="131"/>
      <c r="M417" s="132"/>
    </row>
    <row r="418" spans="1:13" ht="13.2">
      <c r="A418" s="131"/>
      <c r="B418" s="131"/>
      <c r="C418" s="131"/>
      <c r="D418" s="131"/>
      <c r="E418" s="131"/>
      <c r="F418" s="131"/>
      <c r="G418" s="131"/>
      <c r="H418" s="131"/>
      <c r="I418" s="131"/>
      <c r="J418" s="131"/>
      <c r="K418" s="131"/>
      <c r="L418" s="131"/>
      <c r="M418" s="132"/>
    </row>
    <row r="419" spans="1:13" ht="13.2">
      <c r="A419" s="131"/>
      <c r="B419" s="131"/>
      <c r="C419" s="131"/>
      <c r="D419" s="131"/>
      <c r="E419" s="131"/>
      <c r="F419" s="131"/>
      <c r="G419" s="131"/>
      <c r="H419" s="131"/>
      <c r="I419" s="131"/>
      <c r="J419" s="131"/>
      <c r="K419" s="131"/>
      <c r="L419" s="131"/>
      <c r="M419" s="132"/>
    </row>
    <row r="420" spans="1:13" ht="13.2">
      <c r="A420" s="131"/>
      <c r="B420" s="131"/>
      <c r="C420" s="131"/>
      <c r="D420" s="131"/>
      <c r="E420" s="131"/>
      <c r="F420" s="131"/>
      <c r="G420" s="131"/>
      <c r="H420" s="131"/>
      <c r="I420" s="131"/>
      <c r="J420" s="131"/>
      <c r="K420" s="131"/>
      <c r="L420" s="131"/>
      <c r="M420" s="132"/>
    </row>
    <row r="421" spans="1:13" ht="13.2">
      <c r="A421" s="131"/>
      <c r="B421" s="131"/>
      <c r="C421" s="131"/>
      <c r="D421" s="131"/>
      <c r="E421" s="131"/>
      <c r="F421" s="131"/>
      <c r="G421" s="131"/>
      <c r="H421" s="131"/>
      <c r="I421" s="131"/>
      <c r="J421" s="131"/>
      <c r="K421" s="131"/>
      <c r="L421" s="131"/>
      <c r="M421" s="132"/>
    </row>
    <row r="422" spans="1:13" ht="13.2">
      <c r="A422" s="131"/>
      <c r="B422" s="131"/>
      <c r="C422" s="131"/>
      <c r="D422" s="131"/>
      <c r="E422" s="131"/>
      <c r="F422" s="131"/>
      <c r="G422" s="131"/>
      <c r="H422" s="131"/>
      <c r="I422" s="131"/>
      <c r="J422" s="131"/>
      <c r="K422" s="131"/>
      <c r="L422" s="131"/>
      <c r="M422" s="132"/>
    </row>
    <row r="423" spans="1:13" ht="13.2">
      <c r="A423" s="131"/>
      <c r="B423" s="131"/>
      <c r="C423" s="131"/>
      <c r="D423" s="131"/>
      <c r="E423" s="131"/>
      <c r="F423" s="131"/>
      <c r="G423" s="131"/>
      <c r="H423" s="131"/>
      <c r="I423" s="131"/>
      <c r="J423" s="131"/>
      <c r="K423" s="131"/>
      <c r="L423" s="131"/>
      <c r="M423" s="132"/>
    </row>
    <row r="424" spans="1:13" ht="13.2">
      <c r="A424" s="131"/>
      <c r="B424" s="131"/>
      <c r="C424" s="131"/>
      <c r="D424" s="131"/>
      <c r="E424" s="131"/>
      <c r="F424" s="131"/>
      <c r="G424" s="131"/>
      <c r="H424" s="131"/>
      <c r="I424" s="131"/>
      <c r="J424" s="131"/>
      <c r="K424" s="131"/>
      <c r="L424" s="131"/>
      <c r="M424" s="132"/>
    </row>
    <row r="425" spans="1:13" ht="13.2">
      <c r="A425" s="131"/>
      <c r="B425" s="131"/>
      <c r="C425" s="131"/>
      <c r="D425" s="131"/>
      <c r="E425" s="131"/>
      <c r="F425" s="131"/>
      <c r="G425" s="131"/>
      <c r="H425" s="131"/>
      <c r="I425" s="131"/>
      <c r="J425" s="131"/>
      <c r="K425" s="131"/>
      <c r="L425" s="131"/>
      <c r="M425" s="132"/>
    </row>
    <row r="426" spans="1:13" ht="13.2">
      <c r="A426" s="131"/>
      <c r="B426" s="131"/>
      <c r="C426" s="131"/>
      <c r="D426" s="131"/>
      <c r="E426" s="131"/>
      <c r="F426" s="131"/>
      <c r="G426" s="131"/>
      <c r="H426" s="131"/>
      <c r="I426" s="131"/>
      <c r="J426" s="131"/>
      <c r="K426" s="131"/>
      <c r="L426" s="131"/>
      <c r="M426" s="132"/>
    </row>
    <row r="427" spans="1:13" ht="13.2">
      <c r="A427" s="131"/>
      <c r="B427" s="131"/>
      <c r="C427" s="131"/>
      <c r="D427" s="131"/>
      <c r="E427" s="131"/>
      <c r="F427" s="131"/>
      <c r="G427" s="131"/>
      <c r="H427" s="131"/>
      <c r="I427" s="131"/>
      <c r="J427" s="131"/>
      <c r="K427" s="131"/>
      <c r="L427" s="131"/>
      <c r="M427" s="132"/>
    </row>
    <row r="428" spans="1:13" ht="13.2">
      <c r="A428" s="131"/>
      <c r="B428" s="131"/>
      <c r="C428" s="131"/>
      <c r="D428" s="131"/>
      <c r="E428" s="131"/>
      <c r="F428" s="131"/>
      <c r="G428" s="131"/>
      <c r="H428" s="131"/>
      <c r="I428" s="131"/>
      <c r="J428" s="131"/>
      <c r="K428" s="131"/>
      <c r="L428" s="131"/>
      <c r="M428" s="132"/>
    </row>
    <row r="429" spans="1:13" ht="13.2">
      <c r="A429" s="131"/>
      <c r="B429" s="131"/>
      <c r="C429" s="131"/>
      <c r="D429" s="131"/>
      <c r="E429" s="131"/>
      <c r="F429" s="131"/>
      <c r="G429" s="131"/>
      <c r="H429" s="131"/>
      <c r="I429" s="131"/>
      <c r="J429" s="131"/>
      <c r="K429" s="131"/>
      <c r="L429" s="131"/>
      <c r="M429" s="132"/>
    </row>
    <row r="430" spans="1:13" ht="13.2">
      <c r="A430" s="131"/>
      <c r="B430" s="131"/>
      <c r="C430" s="131"/>
      <c r="D430" s="131"/>
      <c r="E430" s="131"/>
      <c r="F430" s="131"/>
      <c r="G430" s="131"/>
      <c r="H430" s="131"/>
      <c r="I430" s="131"/>
      <c r="J430" s="131"/>
      <c r="K430" s="131"/>
      <c r="L430" s="131"/>
      <c r="M430" s="132"/>
    </row>
    <row r="431" spans="1:13" ht="13.2">
      <c r="A431" s="131"/>
      <c r="B431" s="131"/>
      <c r="C431" s="131"/>
      <c r="D431" s="131"/>
      <c r="E431" s="131"/>
      <c r="F431" s="131"/>
      <c r="G431" s="131"/>
      <c r="H431" s="131"/>
      <c r="I431" s="131"/>
      <c r="J431" s="131"/>
      <c r="K431" s="131"/>
      <c r="L431" s="131"/>
      <c r="M431" s="132"/>
    </row>
    <row r="432" spans="1:13" ht="13.2">
      <c r="A432" s="131"/>
      <c r="B432" s="131"/>
      <c r="C432" s="131"/>
      <c r="D432" s="131"/>
      <c r="E432" s="131"/>
      <c r="F432" s="131"/>
      <c r="G432" s="131"/>
      <c r="H432" s="131"/>
      <c r="I432" s="131"/>
      <c r="J432" s="131"/>
      <c r="K432" s="131"/>
      <c r="L432" s="131"/>
      <c r="M432" s="132"/>
    </row>
    <row r="433" spans="1:13" ht="13.2">
      <c r="A433" s="131"/>
      <c r="B433" s="131"/>
      <c r="C433" s="131"/>
      <c r="D433" s="131"/>
      <c r="E433" s="131"/>
      <c r="F433" s="131"/>
      <c r="G433" s="131"/>
      <c r="H433" s="131"/>
      <c r="I433" s="131"/>
      <c r="J433" s="131"/>
      <c r="K433" s="131"/>
      <c r="L433" s="131"/>
      <c r="M433" s="132"/>
    </row>
    <row r="434" spans="1:13" ht="13.2">
      <c r="A434" s="131"/>
      <c r="B434" s="131"/>
      <c r="C434" s="131"/>
      <c r="D434" s="131"/>
      <c r="E434" s="131"/>
      <c r="F434" s="131"/>
      <c r="G434" s="131"/>
      <c r="H434" s="131"/>
      <c r="I434" s="131"/>
      <c r="J434" s="131"/>
      <c r="K434" s="131"/>
      <c r="L434" s="131"/>
      <c r="M434" s="132"/>
    </row>
    <row r="435" spans="1:13" ht="13.2">
      <c r="A435" s="131"/>
      <c r="B435" s="131"/>
      <c r="C435" s="131"/>
      <c r="D435" s="131"/>
      <c r="E435" s="131"/>
      <c r="F435" s="131"/>
      <c r="G435" s="131"/>
      <c r="H435" s="131"/>
      <c r="I435" s="131"/>
      <c r="J435" s="131"/>
      <c r="K435" s="131"/>
      <c r="L435" s="131"/>
      <c r="M435" s="132"/>
    </row>
    <row r="436" spans="1:13" ht="13.2">
      <c r="A436" s="131"/>
      <c r="B436" s="131"/>
      <c r="C436" s="131"/>
      <c r="D436" s="131"/>
      <c r="E436" s="131"/>
      <c r="F436" s="131"/>
      <c r="G436" s="131"/>
      <c r="H436" s="131"/>
      <c r="I436" s="131"/>
      <c r="J436" s="131"/>
      <c r="K436" s="131"/>
      <c r="L436" s="131"/>
      <c r="M436" s="132"/>
    </row>
    <row r="437" spans="1:13" ht="13.2">
      <c r="A437" s="131"/>
      <c r="B437" s="131"/>
      <c r="C437" s="131"/>
      <c r="D437" s="131"/>
      <c r="E437" s="131"/>
      <c r="F437" s="131"/>
      <c r="G437" s="131"/>
      <c r="H437" s="131"/>
      <c r="I437" s="131"/>
      <c r="J437" s="131"/>
      <c r="K437" s="131"/>
      <c r="L437" s="131"/>
      <c r="M437" s="132"/>
    </row>
    <row r="438" spans="1:13" ht="13.2">
      <c r="A438" s="131"/>
      <c r="B438" s="131"/>
      <c r="C438" s="131"/>
      <c r="D438" s="131"/>
      <c r="E438" s="131"/>
      <c r="F438" s="131"/>
      <c r="G438" s="131"/>
      <c r="H438" s="131"/>
      <c r="I438" s="131"/>
      <c r="J438" s="131"/>
      <c r="K438" s="131"/>
      <c r="L438" s="131"/>
      <c r="M438" s="132"/>
    </row>
    <row r="439" spans="1:13" ht="13.2">
      <c r="A439" s="131"/>
      <c r="B439" s="131"/>
      <c r="C439" s="131"/>
      <c r="D439" s="131"/>
      <c r="E439" s="131"/>
      <c r="F439" s="131"/>
      <c r="G439" s="131"/>
      <c r="H439" s="131"/>
      <c r="I439" s="131"/>
      <c r="J439" s="131"/>
      <c r="K439" s="131"/>
      <c r="L439" s="131"/>
      <c r="M439" s="132"/>
    </row>
    <row r="440" spans="1:13" ht="13.2">
      <c r="A440" s="131"/>
      <c r="B440" s="131"/>
      <c r="C440" s="131"/>
      <c r="D440" s="131"/>
      <c r="E440" s="131"/>
      <c r="F440" s="131"/>
      <c r="G440" s="131"/>
      <c r="H440" s="131"/>
      <c r="I440" s="131"/>
      <c r="J440" s="131"/>
      <c r="K440" s="131"/>
      <c r="L440" s="131"/>
      <c r="M440" s="132"/>
    </row>
    <row r="441" spans="1:13" ht="13.2">
      <c r="A441" s="131"/>
      <c r="B441" s="131"/>
      <c r="C441" s="131"/>
      <c r="D441" s="131"/>
      <c r="E441" s="131"/>
      <c r="F441" s="131"/>
      <c r="G441" s="131"/>
      <c r="H441" s="131"/>
      <c r="I441" s="131"/>
      <c r="J441" s="131"/>
      <c r="K441" s="131"/>
      <c r="L441" s="131"/>
      <c r="M441" s="132"/>
    </row>
    <row r="442" spans="1:13" ht="13.2">
      <c r="A442" s="131"/>
      <c r="B442" s="131"/>
      <c r="C442" s="131"/>
      <c r="D442" s="131"/>
      <c r="E442" s="131"/>
      <c r="F442" s="131"/>
      <c r="G442" s="131"/>
      <c r="H442" s="131"/>
      <c r="I442" s="131"/>
      <c r="J442" s="131"/>
      <c r="K442" s="131"/>
      <c r="L442" s="131"/>
      <c r="M442" s="132"/>
    </row>
    <row r="443" spans="1:13" ht="13.2">
      <c r="A443" s="131"/>
      <c r="B443" s="131"/>
      <c r="C443" s="131"/>
      <c r="D443" s="131"/>
      <c r="E443" s="131"/>
      <c r="F443" s="131"/>
      <c r="G443" s="131"/>
      <c r="H443" s="131"/>
      <c r="I443" s="131"/>
      <c r="J443" s="131"/>
      <c r="K443" s="131"/>
      <c r="L443" s="131"/>
      <c r="M443" s="132"/>
    </row>
    <row r="444" spans="1:13" ht="13.2">
      <c r="A444" s="131"/>
      <c r="B444" s="131"/>
      <c r="C444" s="131"/>
      <c r="D444" s="131"/>
      <c r="E444" s="131"/>
      <c r="F444" s="131"/>
      <c r="G444" s="131"/>
      <c r="H444" s="131"/>
      <c r="I444" s="131"/>
      <c r="J444" s="131"/>
      <c r="K444" s="131"/>
      <c r="L444" s="131"/>
      <c r="M444" s="132"/>
    </row>
    <row r="445" spans="1:13" ht="13.2">
      <c r="A445" s="131"/>
      <c r="B445" s="131"/>
      <c r="C445" s="131"/>
      <c r="D445" s="131"/>
      <c r="E445" s="131"/>
      <c r="F445" s="131"/>
      <c r="G445" s="131"/>
      <c r="H445" s="131"/>
      <c r="I445" s="131"/>
      <c r="J445" s="131"/>
      <c r="K445" s="131"/>
      <c r="L445" s="131"/>
      <c r="M445" s="132"/>
    </row>
    <row r="446" spans="1:13" ht="13.2">
      <c r="A446" s="131"/>
      <c r="B446" s="131"/>
      <c r="C446" s="131"/>
      <c r="D446" s="131"/>
      <c r="E446" s="131"/>
      <c r="F446" s="131"/>
      <c r="G446" s="131"/>
      <c r="H446" s="131"/>
      <c r="I446" s="131"/>
      <c r="J446" s="131"/>
      <c r="K446" s="131"/>
      <c r="L446" s="131"/>
      <c r="M446" s="132"/>
    </row>
    <row r="447" spans="1:13" ht="13.2">
      <c r="A447" s="131"/>
      <c r="B447" s="131"/>
      <c r="C447" s="131"/>
      <c r="D447" s="131"/>
      <c r="E447" s="131"/>
      <c r="F447" s="131"/>
      <c r="G447" s="131"/>
      <c r="H447" s="131"/>
      <c r="I447" s="131"/>
      <c r="J447" s="131"/>
      <c r="K447" s="131"/>
      <c r="L447" s="131"/>
      <c r="M447" s="132"/>
    </row>
    <row r="448" spans="1:13" ht="13.2">
      <c r="A448" s="131"/>
      <c r="B448" s="131"/>
      <c r="C448" s="131"/>
      <c r="D448" s="131"/>
      <c r="E448" s="131"/>
      <c r="F448" s="131"/>
      <c r="G448" s="131"/>
      <c r="H448" s="131"/>
      <c r="I448" s="131"/>
      <c r="J448" s="131"/>
      <c r="K448" s="131"/>
      <c r="L448" s="131"/>
      <c r="M448" s="132"/>
    </row>
    <row r="449" spans="1:13" ht="13.2">
      <c r="A449" s="131"/>
      <c r="B449" s="131"/>
      <c r="C449" s="131"/>
      <c r="D449" s="131"/>
      <c r="E449" s="131"/>
      <c r="F449" s="131"/>
      <c r="G449" s="131"/>
      <c r="H449" s="131"/>
      <c r="I449" s="131"/>
      <c r="J449" s="131"/>
      <c r="K449" s="131"/>
      <c r="L449" s="131"/>
      <c r="M449" s="132"/>
    </row>
    <row r="450" spans="1:13" ht="13.2">
      <c r="A450" s="131"/>
      <c r="B450" s="131"/>
      <c r="C450" s="131"/>
      <c r="D450" s="131"/>
      <c r="E450" s="131"/>
      <c r="F450" s="131"/>
      <c r="G450" s="131"/>
      <c r="H450" s="131"/>
      <c r="I450" s="131"/>
      <c r="J450" s="131"/>
      <c r="K450" s="131"/>
      <c r="L450" s="131"/>
      <c r="M450" s="132"/>
    </row>
    <row r="451" spans="1:13" ht="13.2">
      <c r="A451" s="131"/>
      <c r="B451" s="131"/>
      <c r="C451" s="131"/>
      <c r="D451" s="131"/>
      <c r="E451" s="131"/>
      <c r="F451" s="131"/>
      <c r="G451" s="131"/>
      <c r="H451" s="131"/>
      <c r="I451" s="131"/>
      <c r="J451" s="131"/>
      <c r="K451" s="131"/>
      <c r="L451" s="131"/>
      <c r="M451" s="132"/>
    </row>
    <row r="452" spans="1:13" ht="13.2">
      <c r="A452" s="131"/>
      <c r="B452" s="131"/>
      <c r="C452" s="131"/>
      <c r="D452" s="131"/>
      <c r="E452" s="131"/>
      <c r="F452" s="131"/>
      <c r="G452" s="131"/>
      <c r="H452" s="131"/>
      <c r="I452" s="131"/>
      <c r="J452" s="131"/>
      <c r="K452" s="131"/>
      <c r="L452" s="131"/>
      <c r="M452" s="132"/>
    </row>
    <row r="453" spans="1:13" ht="13.2">
      <c r="A453" s="131"/>
      <c r="B453" s="131"/>
      <c r="C453" s="131"/>
      <c r="D453" s="131"/>
      <c r="E453" s="131"/>
      <c r="F453" s="131"/>
      <c r="G453" s="131"/>
      <c r="H453" s="131"/>
      <c r="I453" s="131"/>
      <c r="J453" s="131"/>
      <c r="K453" s="131"/>
      <c r="L453" s="131"/>
      <c r="M453" s="132"/>
    </row>
    <row r="454" spans="1:13" ht="13.2">
      <c r="A454" s="131"/>
      <c r="B454" s="131"/>
      <c r="C454" s="131"/>
      <c r="D454" s="131"/>
      <c r="E454" s="131"/>
      <c r="F454" s="131"/>
      <c r="G454" s="131"/>
      <c r="H454" s="131"/>
      <c r="I454" s="131"/>
      <c r="J454" s="131"/>
      <c r="K454" s="131"/>
      <c r="L454" s="131"/>
      <c r="M454" s="132"/>
    </row>
    <row r="455" spans="1:13" ht="13.2">
      <c r="A455" s="131"/>
      <c r="B455" s="131"/>
      <c r="C455" s="131"/>
      <c r="D455" s="131"/>
      <c r="E455" s="131"/>
      <c r="F455" s="131"/>
      <c r="G455" s="131"/>
      <c r="H455" s="131"/>
      <c r="I455" s="131"/>
      <c r="J455" s="131"/>
      <c r="K455" s="131"/>
      <c r="L455" s="131"/>
      <c r="M455" s="132"/>
    </row>
    <row r="456" spans="1:13" ht="13.2">
      <c r="A456" s="131"/>
      <c r="B456" s="131"/>
      <c r="C456" s="131"/>
      <c r="D456" s="131"/>
      <c r="E456" s="131"/>
      <c r="F456" s="131"/>
      <c r="G456" s="131"/>
      <c r="H456" s="131"/>
      <c r="I456" s="131"/>
      <c r="J456" s="131"/>
      <c r="K456" s="131"/>
      <c r="L456" s="131"/>
      <c r="M456" s="132"/>
    </row>
    <row r="457" spans="1:13" ht="13.2">
      <c r="A457" s="131"/>
      <c r="B457" s="131"/>
      <c r="C457" s="131"/>
      <c r="D457" s="131"/>
      <c r="E457" s="131"/>
      <c r="F457" s="131"/>
      <c r="G457" s="131"/>
      <c r="H457" s="131"/>
      <c r="I457" s="131"/>
      <c r="J457" s="131"/>
      <c r="K457" s="131"/>
      <c r="L457" s="131"/>
      <c r="M457" s="132"/>
    </row>
    <row r="458" spans="1:13" ht="13.2">
      <c r="A458" s="131"/>
      <c r="B458" s="131"/>
      <c r="C458" s="131"/>
      <c r="D458" s="131"/>
      <c r="E458" s="131"/>
      <c r="F458" s="131"/>
      <c r="G458" s="131"/>
      <c r="H458" s="131"/>
      <c r="I458" s="131"/>
      <c r="J458" s="131"/>
      <c r="K458" s="131"/>
      <c r="L458" s="131"/>
      <c r="M458" s="132"/>
    </row>
    <row r="459" spans="1:13" ht="13.2">
      <c r="A459" s="131"/>
      <c r="B459" s="131"/>
      <c r="C459" s="131"/>
      <c r="D459" s="131"/>
      <c r="E459" s="131"/>
      <c r="F459" s="131"/>
      <c r="G459" s="131"/>
      <c r="H459" s="131"/>
      <c r="I459" s="131"/>
      <c r="J459" s="131"/>
      <c r="K459" s="131"/>
      <c r="L459" s="131"/>
      <c r="M459" s="132"/>
    </row>
    <row r="460" spans="1:13" ht="13.2">
      <c r="A460" s="131"/>
      <c r="B460" s="131"/>
      <c r="C460" s="131"/>
      <c r="D460" s="131"/>
      <c r="E460" s="131"/>
      <c r="F460" s="131"/>
      <c r="G460" s="131"/>
      <c r="H460" s="131"/>
      <c r="I460" s="131"/>
      <c r="J460" s="131"/>
      <c r="K460" s="131"/>
      <c r="L460" s="131"/>
      <c r="M460" s="132"/>
    </row>
    <row r="461" spans="1:13" ht="13.2">
      <c r="A461" s="131"/>
      <c r="B461" s="131"/>
      <c r="C461" s="131"/>
      <c r="D461" s="131"/>
      <c r="E461" s="131"/>
      <c r="F461" s="131"/>
      <c r="G461" s="131"/>
      <c r="H461" s="131"/>
      <c r="I461" s="131"/>
      <c r="J461" s="131"/>
      <c r="K461" s="131"/>
      <c r="L461" s="131"/>
      <c r="M461" s="132"/>
    </row>
    <row r="462" spans="1:13" ht="13.2">
      <c r="A462" s="131"/>
      <c r="B462" s="131"/>
      <c r="C462" s="131"/>
      <c r="D462" s="131"/>
      <c r="E462" s="131"/>
      <c r="F462" s="131"/>
      <c r="G462" s="131"/>
      <c r="H462" s="131"/>
      <c r="I462" s="131"/>
      <c r="J462" s="131"/>
      <c r="K462" s="131"/>
      <c r="L462" s="131"/>
      <c r="M462" s="132"/>
    </row>
    <row r="463" spans="1:13" ht="13.2">
      <c r="A463" s="131"/>
      <c r="B463" s="131"/>
      <c r="C463" s="131"/>
      <c r="D463" s="131"/>
      <c r="E463" s="131"/>
      <c r="F463" s="131"/>
      <c r="G463" s="131"/>
      <c r="H463" s="131"/>
      <c r="I463" s="131"/>
      <c r="J463" s="131"/>
      <c r="K463" s="131"/>
      <c r="L463" s="131"/>
      <c r="M463" s="132"/>
    </row>
    <row r="464" spans="1:13" ht="13.2">
      <c r="A464" s="131"/>
      <c r="B464" s="131"/>
      <c r="C464" s="131"/>
      <c r="D464" s="131"/>
      <c r="E464" s="131"/>
      <c r="F464" s="131"/>
      <c r="G464" s="131"/>
      <c r="H464" s="131"/>
      <c r="I464" s="131"/>
      <c r="J464" s="131"/>
      <c r="K464" s="131"/>
      <c r="L464" s="131"/>
      <c r="M464" s="132"/>
    </row>
    <row r="465" spans="1:13" ht="13.2">
      <c r="A465" s="131"/>
      <c r="B465" s="131"/>
      <c r="C465" s="131"/>
      <c r="D465" s="131"/>
      <c r="E465" s="131"/>
      <c r="F465" s="131"/>
      <c r="G465" s="131"/>
      <c r="H465" s="131"/>
      <c r="I465" s="131"/>
      <c r="J465" s="131"/>
      <c r="K465" s="131"/>
      <c r="L465" s="131"/>
      <c r="M465" s="132"/>
    </row>
    <row r="466" spans="1:13" ht="13.2">
      <c r="A466" s="131"/>
      <c r="B466" s="131"/>
      <c r="C466" s="131"/>
      <c r="D466" s="131"/>
      <c r="E466" s="131"/>
      <c r="F466" s="131"/>
      <c r="G466" s="131"/>
      <c r="H466" s="131"/>
      <c r="I466" s="131"/>
      <c r="J466" s="131"/>
      <c r="K466" s="131"/>
      <c r="L466" s="131"/>
      <c r="M466" s="132"/>
    </row>
    <row r="467" spans="1:13" ht="13.2">
      <c r="A467" s="131"/>
      <c r="B467" s="131"/>
      <c r="C467" s="131"/>
      <c r="D467" s="131"/>
      <c r="E467" s="131"/>
      <c r="F467" s="131"/>
      <c r="G467" s="131"/>
      <c r="H467" s="131"/>
      <c r="I467" s="131"/>
      <c r="J467" s="131"/>
      <c r="K467" s="131"/>
      <c r="L467" s="131"/>
      <c r="M467" s="132"/>
    </row>
    <row r="468" spans="1:13" ht="13.2">
      <c r="A468" s="131"/>
      <c r="B468" s="131"/>
      <c r="C468" s="131"/>
      <c r="D468" s="131"/>
      <c r="E468" s="131"/>
      <c r="F468" s="131"/>
      <c r="G468" s="131"/>
      <c r="H468" s="131"/>
      <c r="I468" s="131"/>
      <c r="J468" s="131"/>
      <c r="K468" s="131"/>
      <c r="L468" s="131"/>
      <c r="M468" s="132"/>
    </row>
    <row r="469" spans="1:13" ht="13.2">
      <c r="A469" s="131"/>
      <c r="B469" s="131"/>
      <c r="C469" s="131"/>
      <c r="D469" s="131"/>
      <c r="E469" s="131"/>
      <c r="F469" s="131"/>
      <c r="G469" s="131"/>
      <c r="H469" s="131"/>
      <c r="I469" s="131"/>
      <c r="J469" s="131"/>
      <c r="K469" s="131"/>
      <c r="L469" s="131"/>
      <c r="M469" s="132"/>
    </row>
    <row r="470" spans="1:13" ht="13.2">
      <c r="A470" s="131"/>
      <c r="B470" s="131"/>
      <c r="C470" s="131"/>
      <c r="D470" s="131"/>
      <c r="E470" s="131"/>
      <c r="F470" s="131"/>
      <c r="G470" s="131"/>
      <c r="H470" s="131"/>
      <c r="I470" s="131"/>
      <c r="J470" s="131"/>
      <c r="K470" s="131"/>
      <c r="L470" s="131"/>
      <c r="M470" s="132"/>
    </row>
    <row r="471" spans="1:13" ht="13.2">
      <c r="A471" s="131"/>
      <c r="B471" s="131"/>
      <c r="C471" s="131"/>
      <c r="D471" s="131"/>
      <c r="E471" s="131"/>
      <c r="F471" s="131"/>
      <c r="G471" s="131"/>
      <c r="H471" s="131"/>
      <c r="I471" s="131"/>
      <c r="J471" s="131"/>
      <c r="K471" s="131"/>
      <c r="L471" s="131"/>
      <c r="M471" s="132"/>
    </row>
    <row r="472" spans="1:13" ht="13.2">
      <c r="A472" s="131"/>
      <c r="B472" s="131"/>
      <c r="C472" s="131"/>
      <c r="D472" s="131"/>
      <c r="E472" s="131"/>
      <c r="F472" s="131"/>
      <c r="G472" s="131"/>
      <c r="H472" s="131"/>
      <c r="I472" s="131"/>
      <c r="J472" s="131"/>
      <c r="K472" s="131"/>
      <c r="L472" s="131"/>
      <c r="M472" s="132"/>
    </row>
    <row r="473" spans="1:13" ht="13.2">
      <c r="A473" s="131"/>
      <c r="B473" s="131"/>
      <c r="C473" s="131"/>
      <c r="D473" s="131"/>
      <c r="E473" s="131"/>
      <c r="F473" s="131"/>
      <c r="G473" s="131"/>
      <c r="H473" s="131"/>
      <c r="I473" s="131"/>
      <c r="J473" s="131"/>
      <c r="K473" s="131"/>
      <c r="L473" s="131"/>
      <c r="M473" s="132"/>
    </row>
    <row r="474" spans="1:13" ht="13.2">
      <c r="A474" s="131"/>
      <c r="B474" s="131"/>
      <c r="C474" s="131"/>
      <c r="D474" s="131"/>
      <c r="E474" s="131"/>
      <c r="F474" s="131"/>
      <c r="G474" s="131"/>
      <c r="H474" s="131"/>
      <c r="I474" s="131"/>
      <c r="J474" s="131"/>
      <c r="K474" s="131"/>
      <c r="L474" s="131"/>
      <c r="M474" s="132"/>
    </row>
    <row r="475" spans="1:13" ht="13.2">
      <c r="A475" s="131"/>
      <c r="B475" s="131"/>
      <c r="C475" s="131"/>
      <c r="D475" s="131"/>
      <c r="E475" s="131"/>
      <c r="F475" s="131"/>
      <c r="G475" s="131"/>
      <c r="H475" s="131"/>
      <c r="I475" s="131"/>
      <c r="J475" s="131"/>
      <c r="K475" s="131"/>
      <c r="L475" s="131"/>
      <c r="M475" s="132"/>
    </row>
    <row r="476" spans="1:13" ht="13.2">
      <c r="A476" s="131"/>
      <c r="B476" s="131"/>
      <c r="C476" s="131"/>
      <c r="D476" s="131"/>
      <c r="E476" s="131"/>
      <c r="F476" s="131"/>
      <c r="G476" s="131"/>
      <c r="H476" s="131"/>
      <c r="I476" s="131"/>
      <c r="J476" s="131"/>
      <c r="K476" s="131"/>
      <c r="L476" s="131"/>
      <c r="M476" s="132"/>
    </row>
    <row r="477" spans="1:13" ht="13.2">
      <c r="A477" s="131"/>
      <c r="B477" s="131"/>
      <c r="C477" s="131"/>
      <c r="D477" s="131"/>
      <c r="E477" s="131"/>
      <c r="F477" s="131"/>
      <c r="G477" s="131"/>
      <c r="H477" s="131"/>
      <c r="I477" s="131"/>
      <c r="J477" s="131"/>
      <c r="K477" s="131"/>
      <c r="L477" s="131"/>
      <c r="M477" s="132"/>
    </row>
    <row r="478" spans="1:13" ht="13.2">
      <c r="A478" s="131"/>
      <c r="B478" s="131"/>
      <c r="C478" s="131"/>
      <c r="D478" s="131"/>
      <c r="E478" s="131"/>
      <c r="F478" s="131"/>
      <c r="G478" s="131"/>
      <c r="H478" s="131"/>
      <c r="I478" s="131"/>
      <c r="J478" s="131"/>
      <c r="K478" s="131"/>
      <c r="L478" s="131"/>
      <c r="M478" s="132"/>
    </row>
    <row r="479" spans="1:13" ht="13.2">
      <c r="A479" s="131"/>
      <c r="B479" s="131"/>
      <c r="C479" s="131"/>
      <c r="D479" s="131"/>
      <c r="E479" s="131"/>
      <c r="F479" s="131"/>
      <c r="G479" s="131"/>
      <c r="H479" s="131"/>
      <c r="I479" s="131"/>
      <c r="J479" s="131"/>
      <c r="K479" s="131"/>
      <c r="L479" s="131"/>
      <c r="M479" s="132"/>
    </row>
    <row r="480" spans="1:13" ht="13.2">
      <c r="A480" s="131"/>
      <c r="B480" s="131"/>
      <c r="C480" s="131"/>
      <c r="D480" s="131"/>
      <c r="E480" s="131"/>
      <c r="F480" s="131"/>
      <c r="G480" s="131"/>
      <c r="H480" s="131"/>
      <c r="I480" s="131"/>
      <c r="J480" s="131"/>
      <c r="K480" s="131"/>
      <c r="L480" s="131"/>
      <c r="M480" s="132"/>
    </row>
    <row r="481" spans="1:13" ht="13.2">
      <c r="A481" s="131"/>
      <c r="B481" s="131"/>
      <c r="C481" s="131"/>
      <c r="D481" s="131"/>
      <c r="E481" s="131"/>
      <c r="F481" s="131"/>
      <c r="G481" s="131"/>
      <c r="H481" s="131"/>
      <c r="I481" s="131"/>
      <c r="J481" s="131"/>
      <c r="K481" s="131"/>
      <c r="L481" s="131"/>
      <c r="M481" s="132"/>
    </row>
    <row r="482" spans="1:13" ht="13.2">
      <c r="A482" s="131"/>
      <c r="B482" s="131"/>
      <c r="C482" s="131"/>
      <c r="D482" s="131"/>
      <c r="E482" s="131"/>
      <c r="F482" s="131"/>
      <c r="G482" s="131"/>
      <c r="H482" s="131"/>
      <c r="I482" s="131"/>
      <c r="J482" s="131"/>
      <c r="K482" s="131"/>
      <c r="L482" s="131"/>
      <c r="M482" s="132"/>
    </row>
    <row r="483" spans="1:13" ht="13.2">
      <c r="A483" s="131"/>
      <c r="B483" s="131"/>
      <c r="C483" s="131"/>
      <c r="D483" s="131"/>
      <c r="E483" s="131"/>
      <c r="F483" s="131"/>
      <c r="G483" s="131"/>
      <c r="H483" s="131"/>
      <c r="I483" s="131"/>
      <c r="J483" s="131"/>
      <c r="K483" s="131"/>
      <c r="L483" s="131"/>
      <c r="M483" s="132"/>
    </row>
    <row r="484" spans="1:13" ht="13.2">
      <c r="A484" s="131"/>
      <c r="B484" s="131"/>
      <c r="C484" s="131"/>
      <c r="D484" s="131"/>
      <c r="E484" s="131"/>
      <c r="F484" s="131"/>
      <c r="G484" s="131"/>
      <c r="H484" s="131"/>
      <c r="I484" s="131"/>
      <c r="J484" s="131"/>
      <c r="K484" s="131"/>
      <c r="L484" s="131"/>
      <c r="M484" s="132"/>
    </row>
    <row r="485" spans="1:13" ht="13.2">
      <c r="A485" s="131"/>
      <c r="B485" s="131"/>
      <c r="C485" s="131"/>
      <c r="D485" s="131"/>
      <c r="E485" s="131"/>
      <c r="F485" s="131"/>
      <c r="G485" s="131"/>
      <c r="H485" s="131"/>
      <c r="I485" s="131"/>
      <c r="J485" s="131"/>
      <c r="K485" s="131"/>
      <c r="L485" s="131"/>
      <c r="M485" s="132"/>
    </row>
    <row r="486" spans="1:13" ht="13.2">
      <c r="A486" s="131"/>
      <c r="B486" s="131"/>
      <c r="C486" s="131"/>
      <c r="D486" s="131"/>
      <c r="E486" s="131"/>
      <c r="F486" s="131"/>
      <c r="G486" s="131"/>
      <c r="H486" s="131"/>
      <c r="I486" s="131"/>
      <c r="J486" s="131"/>
      <c r="K486" s="131"/>
      <c r="L486" s="131"/>
      <c r="M486" s="132"/>
    </row>
    <row r="487" spans="1:13" ht="13.2">
      <c r="A487" s="131"/>
      <c r="B487" s="131"/>
      <c r="C487" s="131"/>
      <c r="D487" s="131"/>
      <c r="E487" s="131"/>
      <c r="F487" s="131"/>
      <c r="G487" s="131"/>
      <c r="H487" s="131"/>
      <c r="I487" s="131"/>
      <c r="J487" s="131"/>
      <c r="K487" s="131"/>
      <c r="L487" s="131"/>
      <c r="M487" s="132"/>
    </row>
    <row r="488" spans="1:13" ht="13.2">
      <c r="A488" s="131"/>
      <c r="B488" s="131"/>
      <c r="C488" s="131"/>
      <c r="D488" s="131"/>
      <c r="E488" s="131"/>
      <c r="F488" s="131"/>
      <c r="G488" s="131"/>
      <c r="H488" s="131"/>
      <c r="I488" s="131"/>
      <c r="J488" s="131"/>
      <c r="K488" s="131"/>
      <c r="L488" s="131"/>
      <c r="M488" s="132"/>
    </row>
    <row r="489" spans="1:13" ht="13.2">
      <c r="A489" s="131"/>
      <c r="B489" s="131"/>
      <c r="C489" s="131"/>
      <c r="D489" s="131"/>
      <c r="E489" s="131"/>
      <c r="F489" s="131"/>
      <c r="G489" s="131"/>
      <c r="H489" s="131"/>
      <c r="I489" s="131"/>
      <c r="J489" s="131"/>
      <c r="K489" s="131"/>
      <c r="L489" s="131"/>
      <c r="M489" s="132"/>
    </row>
    <row r="490" spans="1:13" ht="13.2">
      <c r="A490" s="131"/>
      <c r="B490" s="131"/>
      <c r="C490" s="131"/>
      <c r="D490" s="131"/>
      <c r="E490" s="131"/>
      <c r="F490" s="131"/>
      <c r="G490" s="131"/>
      <c r="H490" s="131"/>
      <c r="I490" s="131"/>
      <c r="J490" s="131"/>
      <c r="K490" s="131"/>
      <c r="L490" s="131"/>
      <c r="M490" s="132"/>
    </row>
    <row r="491" spans="1:13" ht="13.2">
      <c r="A491" s="131"/>
      <c r="B491" s="131"/>
      <c r="C491" s="131"/>
      <c r="D491" s="131"/>
      <c r="E491" s="131"/>
      <c r="F491" s="131"/>
      <c r="G491" s="131"/>
      <c r="H491" s="131"/>
      <c r="I491" s="131"/>
      <c r="J491" s="131"/>
      <c r="K491" s="131"/>
      <c r="L491" s="131"/>
      <c r="M491" s="132"/>
    </row>
    <row r="492" spans="1:13" ht="13.2">
      <c r="A492" s="131"/>
      <c r="B492" s="131"/>
      <c r="C492" s="131"/>
      <c r="D492" s="131"/>
      <c r="E492" s="131"/>
      <c r="F492" s="131"/>
      <c r="G492" s="131"/>
      <c r="H492" s="131"/>
      <c r="I492" s="131"/>
      <c r="J492" s="131"/>
      <c r="K492" s="131"/>
      <c r="L492" s="131"/>
      <c r="M492" s="132"/>
    </row>
    <row r="493" spans="1:13" ht="13.2">
      <c r="A493" s="131"/>
      <c r="B493" s="131"/>
      <c r="C493" s="131"/>
      <c r="D493" s="131"/>
      <c r="E493" s="131"/>
      <c r="F493" s="131"/>
      <c r="G493" s="131"/>
      <c r="H493" s="131"/>
      <c r="I493" s="131"/>
      <c r="J493" s="131"/>
      <c r="K493" s="131"/>
      <c r="L493" s="131"/>
      <c r="M493" s="132"/>
    </row>
    <row r="494" spans="1:13" ht="13.2">
      <c r="A494" s="131"/>
      <c r="B494" s="131"/>
      <c r="C494" s="131"/>
      <c r="D494" s="131"/>
      <c r="E494" s="131"/>
      <c r="F494" s="131"/>
      <c r="G494" s="131"/>
      <c r="H494" s="131"/>
      <c r="I494" s="131"/>
      <c r="J494" s="131"/>
      <c r="K494" s="131"/>
      <c r="L494" s="131"/>
      <c r="M494" s="132"/>
    </row>
    <row r="495" spans="1:13" ht="13.2">
      <c r="A495" s="131"/>
      <c r="B495" s="131"/>
      <c r="C495" s="131"/>
      <c r="D495" s="131"/>
      <c r="E495" s="131"/>
      <c r="F495" s="131"/>
      <c r="G495" s="131"/>
      <c r="H495" s="131"/>
      <c r="I495" s="131"/>
      <c r="J495" s="131"/>
      <c r="K495" s="131"/>
      <c r="L495" s="131"/>
      <c r="M495" s="132"/>
    </row>
    <row r="496" spans="1:13" ht="13.2">
      <c r="A496" s="131"/>
      <c r="B496" s="131"/>
      <c r="C496" s="131"/>
      <c r="D496" s="131"/>
      <c r="E496" s="131"/>
      <c r="F496" s="131"/>
      <c r="G496" s="131"/>
      <c r="H496" s="131"/>
      <c r="I496" s="131"/>
      <c r="J496" s="131"/>
      <c r="K496" s="131"/>
      <c r="L496" s="131"/>
      <c r="M496" s="132"/>
    </row>
    <row r="497" spans="1:13" ht="13.2">
      <c r="A497" s="131"/>
      <c r="B497" s="131"/>
      <c r="C497" s="131"/>
      <c r="D497" s="131"/>
      <c r="E497" s="131"/>
      <c r="F497" s="131"/>
      <c r="G497" s="131"/>
      <c r="H497" s="131"/>
      <c r="I497" s="131"/>
      <c r="J497" s="131"/>
      <c r="K497" s="131"/>
      <c r="L497" s="131"/>
      <c r="M497" s="132"/>
    </row>
    <row r="498" spans="1:13" ht="13.2">
      <c r="A498" s="131"/>
      <c r="B498" s="131"/>
      <c r="C498" s="131"/>
      <c r="D498" s="131"/>
      <c r="E498" s="131"/>
      <c r="F498" s="131"/>
      <c r="G498" s="131"/>
      <c r="H498" s="131"/>
      <c r="I498" s="131"/>
      <c r="J498" s="131"/>
      <c r="K498" s="131"/>
      <c r="L498" s="131"/>
      <c r="M498" s="132"/>
    </row>
    <row r="499" spans="1:13" ht="13.2">
      <c r="A499" s="131"/>
      <c r="B499" s="131"/>
      <c r="C499" s="131"/>
      <c r="D499" s="131"/>
      <c r="E499" s="131"/>
      <c r="F499" s="131"/>
      <c r="G499" s="131"/>
      <c r="H499" s="131"/>
      <c r="I499" s="131"/>
      <c r="J499" s="131"/>
      <c r="K499" s="131"/>
      <c r="L499" s="131"/>
      <c r="M499" s="132"/>
    </row>
    <row r="500" spans="1:13" ht="13.2">
      <c r="A500" s="131"/>
      <c r="B500" s="131"/>
      <c r="C500" s="131"/>
      <c r="D500" s="131"/>
      <c r="E500" s="131"/>
      <c r="F500" s="131"/>
      <c r="G500" s="131"/>
      <c r="H500" s="131"/>
      <c r="I500" s="131"/>
      <c r="J500" s="131"/>
      <c r="K500" s="131"/>
      <c r="L500" s="131"/>
      <c r="M500" s="132"/>
    </row>
    <row r="501" spans="1:13" ht="13.2">
      <c r="A501" s="131"/>
      <c r="B501" s="131"/>
      <c r="C501" s="131"/>
      <c r="D501" s="131"/>
      <c r="E501" s="131"/>
      <c r="F501" s="131"/>
      <c r="G501" s="131"/>
      <c r="H501" s="131"/>
      <c r="I501" s="131"/>
      <c r="J501" s="131"/>
      <c r="K501" s="131"/>
      <c r="L501" s="131"/>
      <c r="M501" s="132"/>
    </row>
    <row r="502" spans="1:13" ht="13.2">
      <c r="A502" s="131"/>
      <c r="B502" s="131"/>
      <c r="C502" s="131"/>
      <c r="D502" s="131"/>
      <c r="E502" s="131"/>
      <c r="F502" s="131"/>
      <c r="G502" s="131"/>
      <c r="H502" s="131"/>
      <c r="I502" s="131"/>
      <c r="J502" s="131"/>
      <c r="K502" s="131"/>
      <c r="L502" s="131"/>
      <c r="M502" s="132"/>
    </row>
    <row r="503" spans="1:13" ht="13.2">
      <c r="A503" s="131"/>
      <c r="B503" s="131"/>
      <c r="C503" s="131"/>
      <c r="D503" s="131"/>
      <c r="E503" s="131"/>
      <c r="F503" s="131"/>
      <c r="G503" s="131"/>
      <c r="H503" s="131"/>
      <c r="I503" s="131"/>
      <c r="J503" s="131"/>
      <c r="K503" s="131"/>
      <c r="L503" s="131"/>
      <c r="M503" s="132"/>
    </row>
    <row r="504" spans="1:13" ht="13.2">
      <c r="A504" s="131"/>
      <c r="B504" s="131"/>
      <c r="C504" s="131"/>
      <c r="D504" s="131"/>
      <c r="E504" s="131"/>
      <c r="F504" s="131"/>
      <c r="G504" s="131"/>
      <c r="H504" s="131"/>
      <c r="I504" s="131"/>
      <c r="J504" s="131"/>
      <c r="K504" s="131"/>
      <c r="L504" s="131"/>
      <c r="M504" s="132"/>
    </row>
    <row r="505" spans="1:13" ht="13.2">
      <c r="A505" s="131"/>
      <c r="B505" s="131"/>
      <c r="C505" s="131"/>
      <c r="D505" s="131"/>
      <c r="E505" s="131"/>
      <c r="F505" s="131"/>
      <c r="G505" s="131"/>
      <c r="H505" s="131"/>
      <c r="I505" s="131"/>
      <c r="J505" s="131"/>
      <c r="K505" s="131"/>
      <c r="L505" s="131"/>
      <c r="M505" s="132"/>
    </row>
    <row r="506" spans="1:13" ht="13.2">
      <c r="A506" s="131"/>
      <c r="B506" s="131"/>
      <c r="C506" s="131"/>
      <c r="D506" s="131"/>
      <c r="E506" s="131"/>
      <c r="F506" s="131"/>
      <c r="G506" s="131"/>
      <c r="H506" s="131"/>
      <c r="I506" s="131"/>
      <c r="J506" s="131"/>
      <c r="K506" s="131"/>
      <c r="L506" s="131"/>
      <c r="M506" s="132"/>
    </row>
    <row r="507" spans="1:13" ht="13.2">
      <c r="A507" s="131"/>
      <c r="B507" s="131"/>
      <c r="C507" s="131"/>
      <c r="D507" s="131"/>
      <c r="E507" s="131"/>
      <c r="F507" s="131"/>
      <c r="G507" s="131"/>
      <c r="H507" s="131"/>
      <c r="I507" s="131"/>
      <c r="J507" s="131"/>
      <c r="K507" s="131"/>
      <c r="L507" s="131"/>
      <c r="M507" s="132"/>
    </row>
    <row r="508" spans="1:13" ht="13.2">
      <c r="A508" s="131"/>
      <c r="B508" s="131"/>
      <c r="C508" s="131"/>
      <c r="D508" s="131"/>
      <c r="E508" s="131"/>
      <c r="F508" s="131"/>
      <c r="G508" s="131"/>
      <c r="H508" s="131"/>
      <c r="I508" s="131"/>
      <c r="J508" s="131"/>
      <c r="K508" s="131"/>
      <c r="L508" s="131"/>
      <c r="M508" s="132"/>
    </row>
    <row r="509" spans="1:13" ht="13.2">
      <c r="A509" s="131"/>
      <c r="B509" s="131"/>
      <c r="C509" s="131"/>
      <c r="D509" s="131"/>
      <c r="E509" s="131"/>
      <c r="F509" s="131"/>
      <c r="G509" s="131"/>
      <c r="H509" s="131"/>
      <c r="I509" s="131"/>
      <c r="J509" s="131"/>
      <c r="K509" s="131"/>
      <c r="L509" s="131"/>
      <c r="M509" s="132"/>
    </row>
    <row r="510" spans="1:13" ht="13.2">
      <c r="A510" s="131"/>
      <c r="B510" s="131"/>
      <c r="C510" s="131"/>
      <c r="D510" s="131"/>
      <c r="E510" s="131"/>
      <c r="F510" s="131"/>
      <c r="G510" s="131"/>
      <c r="H510" s="131"/>
      <c r="I510" s="131"/>
      <c r="J510" s="131"/>
      <c r="K510" s="131"/>
      <c r="L510" s="131"/>
      <c r="M510" s="132"/>
    </row>
    <row r="511" spans="1:13" ht="13.2">
      <c r="A511" s="131"/>
      <c r="B511" s="131"/>
      <c r="C511" s="131"/>
      <c r="D511" s="131"/>
      <c r="E511" s="131"/>
      <c r="F511" s="131"/>
      <c r="G511" s="131"/>
      <c r="H511" s="131"/>
      <c r="I511" s="131"/>
      <c r="J511" s="131"/>
      <c r="K511" s="131"/>
      <c r="L511" s="131"/>
      <c r="M511" s="132"/>
    </row>
    <row r="512" spans="1:13" ht="13.2">
      <c r="A512" s="131"/>
      <c r="B512" s="131"/>
      <c r="C512" s="131"/>
      <c r="D512" s="131"/>
      <c r="E512" s="131"/>
      <c r="F512" s="131"/>
      <c r="G512" s="131"/>
      <c r="H512" s="131"/>
      <c r="I512" s="131"/>
      <c r="J512" s="131"/>
      <c r="K512" s="131"/>
      <c r="L512" s="131"/>
      <c r="M512" s="132"/>
    </row>
    <row r="513" spans="1:13" ht="13.2">
      <c r="A513" s="131"/>
      <c r="B513" s="131"/>
      <c r="C513" s="131"/>
      <c r="D513" s="131"/>
      <c r="E513" s="131"/>
      <c r="F513" s="131"/>
      <c r="G513" s="131"/>
      <c r="H513" s="131"/>
      <c r="I513" s="131"/>
      <c r="J513" s="131"/>
      <c r="K513" s="131"/>
      <c r="L513" s="131"/>
      <c r="M513" s="132"/>
    </row>
    <row r="514" spans="1:13" ht="13.2">
      <c r="A514" s="131"/>
      <c r="B514" s="131"/>
      <c r="C514" s="131"/>
      <c r="D514" s="131"/>
      <c r="E514" s="131"/>
      <c r="F514" s="131"/>
      <c r="G514" s="131"/>
      <c r="H514" s="131"/>
      <c r="I514" s="131"/>
      <c r="J514" s="131"/>
      <c r="K514" s="131"/>
      <c r="L514" s="131"/>
      <c r="M514" s="132"/>
    </row>
    <row r="515" spans="1:13" ht="13.2">
      <c r="A515" s="131"/>
      <c r="B515" s="131"/>
      <c r="C515" s="131"/>
      <c r="D515" s="131"/>
      <c r="E515" s="131"/>
      <c r="F515" s="131"/>
      <c r="G515" s="131"/>
      <c r="H515" s="131"/>
      <c r="I515" s="131"/>
      <c r="J515" s="131"/>
      <c r="K515" s="131"/>
      <c r="L515" s="131"/>
      <c r="M515" s="132"/>
    </row>
    <row r="516" spans="1:13" ht="13.2">
      <c r="A516" s="131"/>
      <c r="B516" s="131"/>
      <c r="C516" s="131"/>
      <c r="D516" s="131"/>
      <c r="E516" s="131"/>
      <c r="F516" s="131"/>
      <c r="G516" s="131"/>
      <c r="H516" s="131"/>
      <c r="I516" s="131"/>
      <c r="J516" s="131"/>
      <c r="K516" s="131"/>
      <c r="L516" s="131"/>
      <c r="M516" s="132"/>
    </row>
    <row r="517" spans="1:13" ht="13.2">
      <c r="A517" s="131"/>
      <c r="B517" s="131"/>
      <c r="C517" s="131"/>
      <c r="D517" s="131"/>
      <c r="E517" s="131"/>
      <c r="F517" s="131"/>
      <c r="G517" s="131"/>
      <c r="H517" s="131"/>
      <c r="I517" s="131"/>
      <c r="J517" s="131"/>
      <c r="K517" s="131"/>
      <c r="L517" s="131"/>
      <c r="M517" s="132"/>
    </row>
    <row r="518" spans="1:13" ht="13.2">
      <c r="A518" s="131"/>
      <c r="B518" s="131"/>
      <c r="C518" s="131"/>
      <c r="D518" s="131"/>
      <c r="E518" s="131"/>
      <c r="F518" s="131"/>
      <c r="G518" s="131"/>
      <c r="H518" s="131"/>
      <c r="I518" s="131"/>
      <c r="J518" s="131"/>
      <c r="K518" s="131"/>
      <c r="L518" s="131"/>
      <c r="M518" s="132"/>
    </row>
    <row r="519" spans="1:13" ht="13.2">
      <c r="A519" s="131"/>
      <c r="B519" s="131"/>
      <c r="C519" s="131"/>
      <c r="D519" s="131"/>
      <c r="E519" s="131"/>
      <c r="F519" s="131"/>
      <c r="G519" s="131"/>
      <c r="H519" s="131"/>
      <c r="I519" s="131"/>
      <c r="J519" s="131"/>
      <c r="K519" s="131"/>
      <c r="L519" s="131"/>
      <c r="M519" s="132"/>
    </row>
    <row r="520" spans="1:13" ht="13.2">
      <c r="A520" s="131"/>
      <c r="B520" s="131"/>
      <c r="C520" s="131"/>
      <c r="D520" s="131"/>
      <c r="E520" s="131"/>
      <c r="F520" s="131"/>
      <c r="G520" s="131"/>
      <c r="H520" s="131"/>
      <c r="I520" s="131"/>
      <c r="J520" s="131"/>
      <c r="K520" s="131"/>
      <c r="L520" s="131"/>
      <c r="M520" s="132"/>
    </row>
    <row r="521" spans="1:13" ht="13.2">
      <c r="A521" s="131"/>
      <c r="B521" s="131"/>
      <c r="C521" s="131"/>
      <c r="D521" s="131"/>
      <c r="E521" s="131"/>
      <c r="F521" s="131"/>
      <c r="G521" s="131"/>
      <c r="H521" s="131"/>
      <c r="I521" s="131"/>
      <c r="J521" s="131"/>
      <c r="K521" s="131"/>
      <c r="L521" s="131"/>
      <c r="M521" s="132"/>
    </row>
    <row r="522" spans="1:13" ht="13.2">
      <c r="A522" s="131"/>
      <c r="B522" s="131"/>
      <c r="C522" s="131"/>
      <c r="D522" s="131"/>
      <c r="E522" s="131"/>
      <c r="F522" s="131"/>
      <c r="G522" s="131"/>
      <c r="H522" s="131"/>
      <c r="I522" s="131"/>
      <c r="J522" s="131"/>
      <c r="K522" s="131"/>
      <c r="L522" s="131"/>
      <c r="M522" s="132"/>
    </row>
    <row r="523" spans="1:13" ht="13.2">
      <c r="A523" s="131"/>
      <c r="B523" s="131"/>
      <c r="C523" s="131"/>
      <c r="D523" s="131"/>
      <c r="E523" s="131"/>
      <c r="F523" s="131"/>
      <c r="G523" s="131"/>
      <c r="H523" s="131"/>
      <c r="I523" s="131"/>
      <c r="J523" s="131"/>
      <c r="K523" s="131"/>
      <c r="L523" s="131"/>
      <c r="M523" s="132"/>
    </row>
    <row r="524" spans="1:13" ht="13.2">
      <c r="A524" s="131"/>
      <c r="B524" s="131"/>
      <c r="C524" s="131"/>
      <c r="D524" s="131"/>
      <c r="E524" s="131"/>
      <c r="F524" s="131"/>
      <c r="G524" s="131"/>
      <c r="H524" s="131"/>
      <c r="I524" s="131"/>
      <c r="J524" s="131"/>
      <c r="K524" s="131"/>
      <c r="L524" s="131"/>
      <c r="M524" s="132"/>
    </row>
    <row r="525" spans="1:13" ht="13.2">
      <c r="A525" s="131"/>
      <c r="B525" s="131"/>
      <c r="C525" s="131"/>
      <c r="D525" s="131"/>
      <c r="E525" s="131"/>
      <c r="F525" s="131"/>
      <c r="G525" s="131"/>
      <c r="H525" s="131"/>
      <c r="I525" s="131"/>
      <c r="J525" s="131"/>
      <c r="K525" s="131"/>
      <c r="L525" s="131"/>
      <c r="M525" s="132"/>
    </row>
    <row r="526" spans="1:13" ht="13.2">
      <c r="A526" s="131"/>
      <c r="B526" s="131"/>
      <c r="C526" s="131"/>
      <c r="D526" s="131"/>
      <c r="E526" s="131"/>
      <c r="F526" s="131"/>
      <c r="G526" s="131"/>
      <c r="H526" s="131"/>
      <c r="I526" s="131"/>
      <c r="J526" s="131"/>
      <c r="K526" s="131"/>
      <c r="L526" s="131"/>
      <c r="M526" s="132"/>
    </row>
    <row r="527" spans="1:13" ht="13.2">
      <c r="A527" s="131"/>
      <c r="B527" s="131"/>
      <c r="C527" s="131"/>
      <c r="D527" s="131"/>
      <c r="E527" s="131"/>
      <c r="F527" s="131"/>
      <c r="G527" s="131"/>
      <c r="H527" s="131"/>
      <c r="I527" s="131"/>
      <c r="J527" s="131"/>
      <c r="K527" s="131"/>
      <c r="L527" s="131"/>
      <c r="M527" s="132"/>
    </row>
    <row r="528" spans="1:13" ht="13.2">
      <c r="A528" s="131"/>
      <c r="B528" s="131"/>
      <c r="C528" s="131"/>
      <c r="D528" s="131"/>
      <c r="E528" s="131"/>
      <c r="F528" s="131"/>
      <c r="G528" s="131"/>
      <c r="H528" s="131"/>
      <c r="I528" s="131"/>
      <c r="J528" s="131"/>
      <c r="K528" s="131"/>
      <c r="L528" s="131"/>
      <c r="M528" s="132"/>
    </row>
    <row r="529" spans="1:13" ht="13.2">
      <c r="A529" s="131"/>
      <c r="B529" s="131"/>
      <c r="C529" s="131"/>
      <c r="D529" s="131"/>
      <c r="E529" s="131"/>
      <c r="F529" s="131"/>
      <c r="G529" s="131"/>
      <c r="H529" s="131"/>
      <c r="I529" s="131"/>
      <c r="J529" s="131"/>
      <c r="K529" s="131"/>
      <c r="L529" s="131"/>
      <c r="M529" s="132"/>
    </row>
    <row r="530" spans="1:13" ht="13.2">
      <c r="A530" s="131"/>
      <c r="B530" s="131"/>
      <c r="C530" s="131"/>
      <c r="D530" s="131"/>
      <c r="E530" s="131"/>
      <c r="F530" s="131"/>
      <c r="G530" s="131"/>
      <c r="H530" s="131"/>
      <c r="I530" s="131"/>
      <c r="J530" s="131"/>
      <c r="K530" s="131"/>
      <c r="L530" s="131"/>
      <c r="M530" s="132"/>
    </row>
    <row r="531" spans="1:13" ht="13.2">
      <c r="A531" s="131"/>
      <c r="B531" s="131"/>
      <c r="C531" s="131"/>
      <c r="D531" s="131"/>
      <c r="E531" s="131"/>
      <c r="F531" s="131"/>
      <c r="G531" s="131"/>
      <c r="H531" s="131"/>
      <c r="I531" s="131"/>
      <c r="J531" s="131"/>
      <c r="K531" s="131"/>
      <c r="L531" s="131"/>
      <c r="M531" s="132"/>
    </row>
    <row r="532" spans="1:13" ht="13.2">
      <c r="A532" s="131"/>
      <c r="B532" s="131"/>
      <c r="C532" s="131"/>
      <c r="D532" s="131"/>
      <c r="E532" s="131"/>
      <c r="F532" s="131"/>
      <c r="G532" s="131"/>
      <c r="H532" s="131"/>
      <c r="I532" s="131"/>
      <c r="J532" s="131"/>
      <c r="K532" s="131"/>
      <c r="L532" s="131"/>
      <c r="M532" s="132"/>
    </row>
    <row r="533" spans="1:13" ht="13.2">
      <c r="A533" s="131"/>
      <c r="B533" s="131"/>
      <c r="C533" s="131"/>
      <c r="D533" s="131"/>
      <c r="E533" s="131"/>
      <c r="F533" s="131"/>
      <c r="G533" s="131"/>
      <c r="H533" s="131"/>
      <c r="I533" s="131"/>
      <c r="J533" s="131"/>
      <c r="K533" s="131"/>
      <c r="L533" s="131"/>
      <c r="M533" s="132"/>
    </row>
    <row r="534" spans="1:13" ht="13.2">
      <c r="A534" s="131"/>
      <c r="B534" s="131"/>
      <c r="C534" s="131"/>
      <c r="D534" s="131"/>
      <c r="E534" s="131"/>
      <c r="F534" s="131"/>
      <c r="G534" s="131"/>
      <c r="H534" s="131"/>
      <c r="I534" s="131"/>
      <c r="J534" s="131"/>
      <c r="K534" s="131"/>
      <c r="L534" s="131"/>
      <c r="M534" s="132"/>
    </row>
    <row r="535" spans="1:13" ht="13.2">
      <c r="A535" s="131"/>
      <c r="B535" s="131"/>
      <c r="C535" s="131"/>
      <c r="D535" s="131"/>
      <c r="E535" s="131"/>
      <c r="F535" s="131"/>
      <c r="G535" s="131"/>
      <c r="H535" s="131"/>
      <c r="I535" s="131"/>
      <c r="J535" s="131"/>
      <c r="K535" s="131"/>
      <c r="L535" s="131"/>
      <c r="M535" s="132"/>
    </row>
    <row r="536" spans="1:13" ht="13.2">
      <c r="A536" s="131"/>
      <c r="B536" s="131"/>
      <c r="C536" s="131"/>
      <c r="D536" s="131"/>
      <c r="E536" s="131"/>
      <c r="F536" s="131"/>
      <c r="G536" s="131"/>
      <c r="H536" s="131"/>
      <c r="I536" s="131"/>
      <c r="J536" s="131"/>
      <c r="K536" s="131"/>
      <c r="L536" s="131"/>
      <c r="M536" s="132"/>
    </row>
    <row r="537" spans="1:13" ht="13.2">
      <c r="A537" s="131"/>
      <c r="B537" s="131"/>
      <c r="C537" s="131"/>
      <c r="D537" s="131"/>
      <c r="E537" s="131"/>
      <c r="F537" s="131"/>
      <c r="G537" s="131"/>
      <c r="H537" s="131"/>
      <c r="I537" s="131"/>
      <c r="J537" s="131"/>
      <c r="K537" s="131"/>
      <c r="L537" s="131"/>
      <c r="M537" s="132"/>
    </row>
    <row r="538" spans="1:13" ht="13.2">
      <c r="A538" s="131"/>
      <c r="B538" s="131"/>
      <c r="C538" s="131"/>
      <c r="D538" s="131"/>
      <c r="E538" s="131"/>
      <c r="F538" s="131"/>
      <c r="G538" s="131"/>
      <c r="H538" s="131"/>
      <c r="I538" s="131"/>
      <c r="J538" s="131"/>
      <c r="K538" s="131"/>
      <c r="L538" s="131"/>
      <c r="M538" s="132"/>
    </row>
    <row r="539" spans="1:13" ht="13.2">
      <c r="A539" s="131"/>
      <c r="B539" s="131"/>
      <c r="C539" s="131"/>
      <c r="D539" s="131"/>
      <c r="E539" s="131"/>
      <c r="F539" s="131"/>
      <c r="G539" s="131"/>
      <c r="H539" s="131"/>
      <c r="I539" s="131"/>
      <c r="J539" s="131"/>
      <c r="K539" s="131"/>
      <c r="L539" s="131"/>
      <c r="M539" s="132"/>
    </row>
    <row r="540" spans="1:13" ht="13.2">
      <c r="A540" s="131"/>
      <c r="B540" s="131"/>
      <c r="C540" s="131"/>
      <c r="D540" s="131"/>
      <c r="E540" s="131"/>
      <c r="F540" s="131"/>
      <c r="G540" s="131"/>
      <c r="H540" s="131"/>
      <c r="I540" s="131"/>
      <c r="J540" s="131"/>
      <c r="K540" s="131"/>
      <c r="L540" s="131"/>
      <c r="M540" s="132"/>
    </row>
    <row r="541" spans="1:13" ht="13.2">
      <c r="A541" s="131"/>
      <c r="B541" s="131"/>
      <c r="C541" s="131"/>
      <c r="D541" s="131"/>
      <c r="E541" s="131"/>
      <c r="F541" s="131"/>
      <c r="G541" s="131"/>
      <c r="H541" s="131"/>
      <c r="I541" s="131"/>
      <c r="J541" s="131"/>
      <c r="K541" s="131"/>
      <c r="L541" s="131"/>
      <c r="M541" s="132"/>
    </row>
    <row r="542" spans="1:13" ht="13.2">
      <c r="A542" s="131"/>
      <c r="B542" s="131"/>
      <c r="C542" s="131"/>
      <c r="D542" s="131"/>
      <c r="E542" s="131"/>
      <c r="F542" s="131"/>
      <c r="G542" s="131"/>
      <c r="H542" s="131"/>
      <c r="I542" s="131"/>
      <c r="J542" s="131"/>
      <c r="K542" s="131"/>
      <c r="L542" s="131"/>
      <c r="M542" s="132"/>
    </row>
    <row r="543" spans="1:13" ht="13.2">
      <c r="A543" s="131"/>
      <c r="B543" s="131"/>
      <c r="C543" s="131"/>
      <c r="D543" s="131"/>
      <c r="E543" s="131"/>
      <c r="F543" s="131"/>
      <c r="G543" s="131"/>
      <c r="H543" s="131"/>
      <c r="I543" s="131"/>
      <c r="J543" s="131"/>
      <c r="K543" s="131"/>
      <c r="L543" s="131"/>
      <c r="M543" s="132"/>
    </row>
    <row r="544" spans="1:13" ht="13.2">
      <c r="A544" s="131"/>
      <c r="B544" s="131"/>
      <c r="C544" s="131"/>
      <c r="D544" s="131"/>
      <c r="E544" s="131"/>
      <c r="F544" s="131"/>
      <c r="G544" s="131"/>
      <c r="H544" s="131"/>
      <c r="I544" s="131"/>
      <c r="J544" s="131"/>
      <c r="K544" s="131"/>
      <c r="L544" s="131"/>
      <c r="M544" s="132"/>
    </row>
    <row r="545" spans="1:13" ht="13.2">
      <c r="A545" s="131"/>
      <c r="B545" s="131"/>
      <c r="C545" s="131"/>
      <c r="D545" s="131"/>
      <c r="E545" s="131"/>
      <c r="F545" s="131"/>
      <c r="G545" s="131"/>
      <c r="H545" s="131"/>
      <c r="I545" s="131"/>
      <c r="J545" s="131"/>
      <c r="K545" s="131"/>
      <c r="L545" s="131"/>
      <c r="M545" s="132"/>
    </row>
    <row r="546" spans="1:13" ht="13.2">
      <c r="A546" s="131"/>
      <c r="B546" s="131"/>
      <c r="C546" s="131"/>
      <c r="D546" s="131"/>
      <c r="E546" s="131"/>
      <c r="F546" s="131"/>
      <c r="G546" s="131"/>
      <c r="H546" s="131"/>
      <c r="I546" s="131"/>
      <c r="J546" s="131"/>
      <c r="K546" s="131"/>
      <c r="L546" s="131"/>
      <c r="M546" s="132"/>
    </row>
    <row r="547" spans="1:13" ht="13.2">
      <c r="A547" s="131"/>
      <c r="B547" s="131"/>
      <c r="C547" s="131"/>
      <c r="D547" s="131"/>
      <c r="E547" s="131"/>
      <c r="F547" s="131"/>
      <c r="G547" s="131"/>
      <c r="H547" s="131"/>
      <c r="I547" s="131"/>
      <c r="J547" s="131"/>
      <c r="K547" s="131"/>
      <c r="L547" s="131"/>
      <c r="M547" s="132"/>
    </row>
    <row r="548" spans="1:13" ht="13.2">
      <c r="A548" s="131"/>
      <c r="B548" s="131"/>
      <c r="C548" s="131"/>
      <c r="D548" s="131"/>
      <c r="E548" s="131"/>
      <c r="F548" s="131"/>
      <c r="G548" s="131"/>
      <c r="H548" s="131"/>
      <c r="I548" s="131"/>
      <c r="J548" s="131"/>
      <c r="K548" s="131"/>
      <c r="L548" s="131"/>
      <c r="M548" s="132"/>
    </row>
    <row r="549" spans="1:13" ht="13.2">
      <c r="A549" s="131"/>
      <c r="B549" s="131"/>
      <c r="C549" s="131"/>
      <c r="D549" s="131"/>
      <c r="E549" s="131"/>
      <c r="F549" s="131"/>
      <c r="G549" s="131"/>
      <c r="H549" s="131"/>
      <c r="I549" s="131"/>
      <c r="J549" s="131"/>
      <c r="K549" s="131"/>
      <c r="L549" s="131"/>
      <c r="M549" s="132"/>
    </row>
    <row r="550" spans="1:13" ht="13.2">
      <c r="A550" s="131"/>
      <c r="B550" s="131"/>
      <c r="C550" s="131"/>
      <c r="D550" s="131"/>
      <c r="E550" s="131"/>
      <c r="F550" s="131"/>
      <c r="G550" s="131"/>
      <c r="H550" s="131"/>
      <c r="I550" s="131"/>
      <c r="J550" s="131"/>
      <c r="K550" s="131"/>
      <c r="L550" s="131"/>
      <c r="M550" s="132"/>
    </row>
    <row r="551" spans="1:13" ht="13.2">
      <c r="A551" s="131"/>
      <c r="B551" s="131"/>
      <c r="C551" s="131"/>
      <c r="D551" s="131"/>
      <c r="E551" s="131"/>
      <c r="F551" s="131"/>
      <c r="G551" s="131"/>
      <c r="H551" s="131"/>
      <c r="I551" s="131"/>
      <c r="J551" s="131"/>
      <c r="K551" s="131"/>
      <c r="L551" s="131"/>
      <c r="M551" s="132"/>
    </row>
    <row r="552" spans="1:13" ht="13.2">
      <c r="A552" s="131"/>
      <c r="B552" s="131"/>
      <c r="C552" s="131"/>
      <c r="D552" s="131"/>
      <c r="E552" s="131"/>
      <c r="F552" s="131"/>
      <c r="G552" s="131"/>
      <c r="H552" s="131"/>
      <c r="I552" s="131"/>
      <c r="J552" s="131"/>
      <c r="K552" s="131"/>
      <c r="L552" s="131"/>
      <c r="M552" s="132"/>
    </row>
    <row r="553" spans="1:13" ht="13.2">
      <c r="A553" s="131"/>
      <c r="B553" s="131"/>
      <c r="C553" s="131"/>
      <c r="D553" s="131"/>
      <c r="E553" s="131"/>
      <c r="F553" s="131"/>
      <c r="G553" s="131"/>
      <c r="H553" s="131"/>
      <c r="I553" s="131"/>
      <c r="J553" s="131"/>
      <c r="K553" s="131"/>
      <c r="L553" s="131"/>
      <c r="M553" s="132"/>
    </row>
    <row r="554" spans="1:13" ht="13.2">
      <c r="A554" s="131"/>
      <c r="B554" s="131"/>
      <c r="C554" s="131"/>
      <c r="D554" s="131"/>
      <c r="E554" s="131"/>
      <c r="F554" s="131"/>
      <c r="G554" s="131"/>
      <c r="H554" s="131"/>
      <c r="I554" s="131"/>
      <c r="J554" s="131"/>
      <c r="K554" s="131"/>
      <c r="L554" s="131"/>
      <c r="M554" s="132"/>
    </row>
    <row r="555" spans="1:13" ht="13.2">
      <c r="A555" s="131"/>
      <c r="B555" s="131"/>
      <c r="C555" s="131"/>
      <c r="D555" s="131"/>
      <c r="E555" s="131"/>
      <c r="F555" s="131"/>
      <c r="G555" s="131"/>
      <c r="H555" s="131"/>
      <c r="I555" s="131"/>
      <c r="J555" s="131"/>
      <c r="K555" s="131"/>
      <c r="L555" s="131"/>
      <c r="M555" s="132"/>
    </row>
    <row r="556" spans="1:13" ht="13.2">
      <c r="A556" s="131"/>
      <c r="B556" s="131"/>
      <c r="C556" s="131"/>
      <c r="D556" s="131"/>
      <c r="E556" s="131"/>
      <c r="F556" s="131"/>
      <c r="G556" s="131"/>
      <c r="H556" s="131"/>
      <c r="I556" s="131"/>
      <c r="J556" s="131"/>
      <c r="K556" s="131"/>
      <c r="L556" s="131"/>
      <c r="M556" s="132"/>
    </row>
    <row r="557" spans="1:13" ht="13.2">
      <c r="A557" s="131"/>
      <c r="B557" s="131"/>
      <c r="C557" s="131"/>
      <c r="D557" s="131"/>
      <c r="E557" s="131"/>
      <c r="F557" s="131"/>
      <c r="G557" s="131"/>
      <c r="H557" s="131"/>
      <c r="I557" s="131"/>
      <c r="J557" s="131"/>
      <c r="K557" s="131"/>
      <c r="L557" s="131"/>
      <c r="M557" s="132"/>
    </row>
    <row r="558" spans="1:13" ht="13.2">
      <c r="A558" s="131"/>
      <c r="B558" s="131"/>
      <c r="C558" s="131"/>
      <c r="D558" s="131"/>
      <c r="E558" s="131"/>
      <c r="F558" s="131"/>
      <c r="G558" s="131"/>
      <c r="H558" s="131"/>
      <c r="I558" s="131"/>
      <c r="J558" s="131"/>
      <c r="K558" s="131"/>
      <c r="L558" s="131"/>
      <c r="M558" s="132"/>
    </row>
    <row r="559" spans="1:13" ht="13.2">
      <c r="A559" s="131"/>
      <c r="B559" s="131"/>
      <c r="C559" s="131"/>
      <c r="D559" s="131"/>
      <c r="E559" s="131"/>
      <c r="F559" s="131"/>
      <c r="G559" s="131"/>
      <c r="H559" s="131"/>
      <c r="I559" s="131"/>
      <c r="J559" s="131"/>
      <c r="K559" s="131"/>
      <c r="L559" s="131"/>
      <c r="M559" s="132"/>
    </row>
    <row r="560" spans="1:13" ht="13.2">
      <c r="A560" s="131"/>
      <c r="B560" s="131"/>
      <c r="C560" s="131"/>
      <c r="D560" s="131"/>
      <c r="E560" s="131"/>
      <c r="F560" s="131"/>
      <c r="G560" s="131"/>
      <c r="H560" s="131"/>
      <c r="I560" s="131"/>
      <c r="J560" s="131"/>
      <c r="K560" s="131"/>
      <c r="L560" s="131"/>
      <c r="M560" s="132"/>
    </row>
    <row r="561" spans="1:13" ht="13.2">
      <c r="A561" s="131"/>
      <c r="B561" s="131"/>
      <c r="C561" s="131"/>
      <c r="D561" s="131"/>
      <c r="E561" s="131"/>
      <c r="F561" s="131"/>
      <c r="G561" s="131"/>
      <c r="H561" s="131"/>
      <c r="I561" s="131"/>
      <c r="J561" s="131"/>
      <c r="K561" s="131"/>
      <c r="L561" s="131"/>
      <c r="M561" s="132"/>
    </row>
    <row r="562" spans="1:13" ht="13.2">
      <c r="A562" s="131"/>
      <c r="B562" s="131"/>
      <c r="C562" s="131"/>
      <c r="D562" s="131"/>
      <c r="E562" s="131"/>
      <c r="F562" s="131"/>
      <c r="G562" s="131"/>
      <c r="H562" s="131"/>
      <c r="I562" s="131"/>
      <c r="J562" s="131"/>
      <c r="K562" s="131"/>
      <c r="L562" s="131"/>
      <c r="M562" s="132"/>
    </row>
    <row r="563" spans="1:13" ht="13.2">
      <c r="A563" s="131"/>
      <c r="B563" s="131"/>
      <c r="C563" s="131"/>
      <c r="D563" s="131"/>
      <c r="E563" s="131"/>
      <c r="F563" s="131"/>
      <c r="G563" s="131"/>
      <c r="H563" s="131"/>
      <c r="I563" s="131"/>
      <c r="J563" s="131"/>
      <c r="K563" s="131"/>
      <c r="L563" s="131"/>
      <c r="M563" s="132"/>
    </row>
    <row r="564" spans="1:13" ht="13.2">
      <c r="A564" s="131"/>
      <c r="B564" s="131"/>
      <c r="C564" s="131"/>
      <c r="D564" s="131"/>
      <c r="E564" s="131"/>
      <c r="F564" s="131"/>
      <c r="G564" s="131"/>
      <c r="H564" s="131"/>
      <c r="I564" s="131"/>
      <c r="J564" s="131"/>
      <c r="K564" s="131"/>
      <c r="L564" s="131"/>
      <c r="M564" s="132"/>
    </row>
    <row r="565" spans="1:13" ht="13.2">
      <c r="A565" s="131"/>
      <c r="B565" s="131"/>
      <c r="C565" s="131"/>
      <c r="D565" s="131"/>
      <c r="E565" s="131"/>
      <c r="F565" s="131"/>
      <c r="G565" s="131"/>
      <c r="H565" s="131"/>
      <c r="I565" s="131"/>
      <c r="J565" s="131"/>
      <c r="K565" s="131"/>
      <c r="L565" s="131"/>
      <c r="M565" s="132"/>
    </row>
    <row r="566" spans="1:13" ht="13.2">
      <c r="A566" s="131"/>
      <c r="B566" s="131"/>
      <c r="C566" s="131"/>
      <c r="D566" s="131"/>
      <c r="E566" s="131"/>
      <c r="F566" s="131"/>
      <c r="G566" s="131"/>
      <c r="H566" s="131"/>
      <c r="I566" s="131"/>
      <c r="J566" s="131"/>
      <c r="K566" s="131"/>
      <c r="L566" s="131"/>
      <c r="M566" s="132"/>
    </row>
    <row r="567" spans="1:13" ht="13.2">
      <c r="A567" s="131"/>
      <c r="B567" s="131"/>
      <c r="C567" s="131"/>
      <c r="D567" s="131"/>
      <c r="E567" s="131"/>
      <c r="F567" s="131"/>
      <c r="G567" s="131"/>
      <c r="H567" s="131"/>
      <c r="I567" s="131"/>
      <c r="J567" s="131"/>
      <c r="K567" s="131"/>
      <c r="L567" s="131"/>
      <c r="M567" s="132"/>
    </row>
    <row r="568" spans="1:13" ht="13.2">
      <c r="A568" s="131"/>
      <c r="B568" s="131"/>
      <c r="C568" s="131"/>
      <c r="D568" s="131"/>
      <c r="E568" s="131"/>
      <c r="F568" s="131"/>
      <c r="G568" s="131"/>
      <c r="H568" s="131"/>
      <c r="I568" s="131"/>
      <c r="J568" s="131"/>
      <c r="K568" s="131"/>
      <c r="L568" s="131"/>
      <c r="M568" s="132"/>
    </row>
    <row r="569" spans="1:13" ht="13.2">
      <c r="A569" s="131"/>
      <c r="B569" s="131"/>
      <c r="C569" s="131"/>
      <c r="D569" s="131"/>
      <c r="E569" s="131"/>
      <c r="F569" s="131"/>
      <c r="G569" s="131"/>
      <c r="H569" s="131"/>
      <c r="I569" s="131"/>
      <c r="J569" s="131"/>
      <c r="K569" s="131"/>
      <c r="L569" s="131"/>
      <c r="M569" s="132"/>
    </row>
    <row r="570" spans="1:13" ht="13.2">
      <c r="A570" s="131"/>
      <c r="B570" s="131"/>
      <c r="C570" s="131"/>
      <c r="D570" s="131"/>
      <c r="E570" s="131"/>
      <c r="F570" s="131"/>
      <c r="G570" s="131"/>
      <c r="H570" s="131"/>
      <c r="I570" s="131"/>
      <c r="J570" s="131"/>
      <c r="K570" s="131"/>
      <c r="L570" s="131"/>
      <c r="M570" s="132"/>
    </row>
    <row r="571" spans="1:13" ht="13.2">
      <c r="A571" s="131"/>
      <c r="B571" s="131"/>
      <c r="C571" s="131"/>
      <c r="D571" s="131"/>
      <c r="E571" s="131"/>
      <c r="F571" s="131"/>
      <c r="G571" s="131"/>
      <c r="H571" s="131"/>
      <c r="I571" s="131"/>
      <c r="J571" s="131"/>
      <c r="K571" s="131"/>
      <c r="L571" s="131"/>
      <c r="M571" s="132"/>
    </row>
    <row r="572" spans="1:13" ht="13.2">
      <c r="A572" s="131"/>
      <c r="B572" s="131"/>
      <c r="C572" s="131"/>
      <c r="D572" s="131"/>
      <c r="E572" s="131"/>
      <c r="F572" s="131"/>
      <c r="G572" s="131"/>
      <c r="H572" s="131"/>
      <c r="I572" s="131"/>
      <c r="J572" s="131"/>
      <c r="K572" s="131"/>
      <c r="L572" s="131"/>
      <c r="M572" s="132"/>
    </row>
    <row r="573" spans="1:13" ht="13.2">
      <c r="A573" s="131"/>
      <c r="B573" s="131"/>
      <c r="C573" s="131"/>
      <c r="D573" s="131"/>
      <c r="E573" s="131"/>
      <c r="F573" s="131"/>
      <c r="G573" s="131"/>
      <c r="H573" s="131"/>
      <c r="I573" s="131"/>
      <c r="J573" s="131"/>
      <c r="K573" s="131"/>
      <c r="L573" s="131"/>
      <c r="M573" s="132"/>
    </row>
    <row r="574" spans="1:13" ht="13.2">
      <c r="A574" s="131"/>
      <c r="B574" s="131"/>
      <c r="C574" s="131"/>
      <c r="D574" s="131"/>
      <c r="E574" s="131"/>
      <c r="F574" s="131"/>
      <c r="G574" s="131"/>
      <c r="H574" s="131"/>
      <c r="I574" s="131"/>
      <c r="J574" s="131"/>
      <c r="K574" s="131"/>
      <c r="L574" s="131"/>
      <c r="M574" s="132"/>
    </row>
    <row r="575" spans="1:13" ht="13.2">
      <c r="A575" s="131"/>
      <c r="B575" s="131"/>
      <c r="C575" s="131"/>
      <c r="D575" s="131"/>
      <c r="E575" s="131"/>
      <c r="F575" s="131"/>
      <c r="G575" s="131"/>
      <c r="H575" s="131"/>
      <c r="I575" s="131"/>
      <c r="J575" s="131"/>
      <c r="K575" s="131"/>
      <c r="L575" s="131"/>
      <c r="M575" s="132"/>
    </row>
    <row r="576" spans="1:13" ht="13.2">
      <c r="A576" s="131"/>
      <c r="B576" s="131"/>
      <c r="C576" s="131"/>
      <c r="D576" s="131"/>
      <c r="E576" s="131"/>
      <c r="F576" s="131"/>
      <c r="G576" s="131"/>
      <c r="H576" s="131"/>
      <c r="I576" s="131"/>
      <c r="J576" s="131"/>
      <c r="K576" s="131"/>
      <c r="L576" s="131"/>
      <c r="M576" s="132"/>
    </row>
    <row r="577" spans="1:13" ht="13.2">
      <c r="A577" s="131"/>
      <c r="B577" s="131"/>
      <c r="C577" s="131"/>
      <c r="D577" s="131"/>
      <c r="E577" s="131"/>
      <c r="F577" s="131"/>
      <c r="G577" s="131"/>
      <c r="H577" s="131"/>
      <c r="I577" s="131"/>
      <c r="J577" s="131"/>
      <c r="K577" s="131"/>
      <c r="L577" s="131"/>
      <c r="M577" s="132"/>
    </row>
    <row r="578" spans="1:13" ht="13.2">
      <c r="A578" s="131"/>
      <c r="B578" s="131"/>
      <c r="C578" s="131"/>
      <c r="D578" s="131"/>
      <c r="E578" s="131"/>
      <c r="F578" s="131"/>
      <c r="G578" s="131"/>
      <c r="H578" s="131"/>
      <c r="I578" s="131"/>
      <c r="J578" s="131"/>
      <c r="K578" s="131"/>
      <c r="L578" s="131"/>
      <c r="M578" s="132"/>
    </row>
    <row r="579" spans="1:13" ht="13.2">
      <c r="A579" s="131"/>
      <c r="B579" s="131"/>
      <c r="C579" s="131"/>
      <c r="D579" s="131"/>
      <c r="E579" s="131"/>
      <c r="F579" s="131"/>
      <c r="G579" s="131"/>
      <c r="H579" s="131"/>
      <c r="I579" s="131"/>
      <c r="J579" s="131"/>
      <c r="K579" s="131"/>
      <c r="L579" s="131"/>
      <c r="M579" s="132"/>
    </row>
    <row r="580" spans="1:13" ht="13.2">
      <c r="A580" s="131"/>
      <c r="B580" s="131"/>
      <c r="C580" s="131"/>
      <c r="D580" s="131"/>
      <c r="E580" s="131"/>
      <c r="F580" s="131"/>
      <c r="G580" s="131"/>
      <c r="H580" s="131"/>
      <c r="I580" s="131"/>
      <c r="J580" s="131"/>
      <c r="K580" s="131"/>
      <c r="L580" s="131"/>
      <c r="M580" s="132"/>
    </row>
    <row r="581" spans="1:13" ht="13.2">
      <c r="A581" s="131"/>
      <c r="B581" s="131"/>
      <c r="C581" s="131"/>
      <c r="D581" s="131"/>
      <c r="E581" s="131"/>
      <c r="F581" s="131"/>
      <c r="G581" s="131"/>
      <c r="H581" s="131"/>
      <c r="I581" s="131"/>
      <c r="J581" s="131"/>
      <c r="K581" s="131"/>
      <c r="L581" s="131"/>
      <c r="M581" s="132"/>
    </row>
    <row r="582" spans="1:13" ht="13.2">
      <c r="A582" s="131"/>
      <c r="B582" s="131"/>
      <c r="C582" s="131"/>
      <c r="D582" s="131"/>
      <c r="E582" s="131"/>
      <c r="F582" s="131"/>
      <c r="G582" s="131"/>
      <c r="H582" s="131"/>
      <c r="I582" s="131"/>
      <c r="J582" s="131"/>
      <c r="K582" s="131"/>
      <c r="L582" s="131"/>
      <c r="M582" s="132"/>
    </row>
    <row r="583" spans="1:13" ht="13.2">
      <c r="A583" s="131"/>
      <c r="B583" s="131"/>
      <c r="C583" s="131"/>
      <c r="D583" s="131"/>
      <c r="E583" s="131"/>
      <c r="F583" s="131"/>
      <c r="G583" s="131"/>
      <c r="H583" s="131"/>
      <c r="I583" s="131"/>
      <c r="J583" s="131"/>
      <c r="K583" s="131"/>
      <c r="L583" s="131"/>
      <c r="M583" s="132"/>
    </row>
    <row r="584" spans="1:13" ht="13.2">
      <c r="A584" s="131"/>
      <c r="B584" s="131"/>
      <c r="C584" s="131"/>
      <c r="D584" s="131"/>
      <c r="E584" s="131"/>
      <c r="F584" s="131"/>
      <c r="G584" s="131"/>
      <c r="H584" s="131"/>
      <c r="I584" s="131"/>
      <c r="J584" s="131"/>
      <c r="K584" s="131"/>
      <c r="L584" s="131"/>
      <c r="M584" s="132"/>
    </row>
    <row r="585" spans="1:13" ht="13.2">
      <c r="A585" s="131"/>
      <c r="B585" s="131"/>
      <c r="C585" s="131"/>
      <c r="D585" s="131"/>
      <c r="E585" s="131"/>
      <c r="F585" s="131"/>
      <c r="G585" s="131"/>
      <c r="H585" s="131"/>
      <c r="I585" s="131"/>
      <c r="J585" s="131"/>
      <c r="K585" s="131"/>
      <c r="L585" s="131"/>
      <c r="M585" s="132"/>
    </row>
    <row r="586" spans="1:13" ht="13.2">
      <c r="A586" s="131"/>
      <c r="B586" s="131"/>
      <c r="C586" s="131"/>
      <c r="D586" s="131"/>
      <c r="E586" s="131"/>
      <c r="F586" s="131"/>
      <c r="G586" s="131"/>
      <c r="H586" s="131"/>
      <c r="I586" s="131"/>
      <c r="J586" s="131"/>
      <c r="K586" s="131"/>
      <c r="L586" s="131"/>
      <c r="M586" s="132"/>
    </row>
    <row r="587" spans="1:13" ht="13.2">
      <c r="A587" s="131"/>
      <c r="B587" s="131"/>
      <c r="C587" s="131"/>
      <c r="D587" s="131"/>
      <c r="E587" s="131"/>
      <c r="F587" s="131"/>
      <c r="G587" s="131"/>
      <c r="H587" s="131"/>
      <c r="I587" s="131"/>
      <c r="J587" s="131"/>
      <c r="K587" s="131"/>
      <c r="L587" s="131"/>
      <c r="M587" s="132"/>
    </row>
    <row r="588" spans="1:13" ht="13.2">
      <c r="A588" s="131"/>
      <c r="B588" s="131"/>
      <c r="C588" s="131"/>
      <c r="D588" s="131"/>
      <c r="E588" s="131"/>
      <c r="F588" s="131"/>
      <c r="G588" s="131"/>
      <c r="H588" s="131"/>
      <c r="I588" s="131"/>
      <c r="J588" s="131"/>
      <c r="K588" s="131"/>
      <c r="L588" s="131"/>
      <c r="M588" s="132"/>
    </row>
    <row r="589" spans="1:13" ht="13.2">
      <c r="A589" s="131"/>
      <c r="B589" s="131"/>
      <c r="C589" s="131"/>
      <c r="D589" s="131"/>
      <c r="E589" s="131"/>
      <c r="F589" s="131"/>
      <c r="G589" s="131"/>
      <c r="H589" s="131"/>
      <c r="I589" s="131"/>
      <c r="J589" s="131"/>
      <c r="K589" s="131"/>
      <c r="L589" s="131"/>
      <c r="M589" s="132"/>
    </row>
    <row r="590" spans="1:13" ht="13.2">
      <c r="A590" s="131"/>
      <c r="B590" s="131"/>
      <c r="C590" s="131"/>
      <c r="D590" s="131"/>
      <c r="E590" s="131"/>
      <c r="F590" s="131"/>
      <c r="G590" s="131"/>
      <c r="H590" s="131"/>
      <c r="I590" s="131"/>
      <c r="J590" s="131"/>
      <c r="K590" s="131"/>
      <c r="L590" s="131"/>
      <c r="M590" s="132"/>
    </row>
    <row r="591" spans="1:13" ht="13.2">
      <c r="A591" s="131"/>
      <c r="B591" s="131"/>
      <c r="C591" s="131"/>
      <c r="D591" s="131"/>
      <c r="E591" s="131"/>
      <c r="F591" s="131"/>
      <c r="G591" s="131"/>
      <c r="H591" s="131"/>
      <c r="I591" s="131"/>
      <c r="J591" s="131"/>
      <c r="K591" s="131"/>
      <c r="L591" s="131"/>
      <c r="M591" s="132"/>
    </row>
    <row r="592" spans="1:13" ht="13.2">
      <c r="A592" s="131"/>
      <c r="B592" s="131"/>
      <c r="C592" s="131"/>
      <c r="D592" s="131"/>
      <c r="E592" s="131"/>
      <c r="F592" s="131"/>
      <c r="G592" s="131"/>
      <c r="H592" s="131"/>
      <c r="I592" s="131"/>
      <c r="J592" s="131"/>
      <c r="K592" s="131"/>
      <c r="L592" s="131"/>
      <c r="M592" s="132"/>
    </row>
    <row r="593" spans="1:13" ht="13.2">
      <c r="A593" s="131"/>
      <c r="B593" s="131"/>
      <c r="C593" s="131"/>
      <c r="D593" s="131"/>
      <c r="E593" s="131"/>
      <c r="F593" s="131"/>
      <c r="G593" s="131"/>
      <c r="H593" s="131"/>
      <c r="I593" s="131"/>
      <c r="J593" s="131"/>
      <c r="K593" s="131"/>
      <c r="L593" s="131"/>
      <c r="M593" s="132"/>
    </row>
    <row r="594" spans="1:13" ht="13.2">
      <c r="A594" s="131"/>
      <c r="B594" s="131"/>
      <c r="C594" s="131"/>
      <c r="D594" s="131"/>
      <c r="E594" s="131"/>
      <c r="F594" s="131"/>
      <c r="G594" s="131"/>
      <c r="H594" s="131"/>
      <c r="I594" s="131"/>
      <c r="J594" s="131"/>
      <c r="K594" s="131"/>
      <c r="L594" s="131"/>
      <c r="M594" s="132"/>
    </row>
    <row r="595" spans="1:13" ht="13.2">
      <c r="A595" s="131"/>
      <c r="B595" s="131"/>
      <c r="C595" s="131"/>
      <c r="D595" s="131"/>
      <c r="E595" s="131"/>
      <c r="F595" s="131"/>
      <c r="G595" s="131"/>
      <c r="H595" s="131"/>
      <c r="I595" s="131"/>
      <c r="J595" s="131"/>
      <c r="K595" s="131"/>
      <c r="L595" s="131"/>
      <c r="M595" s="132"/>
    </row>
    <row r="596" spans="1:13" ht="13.2">
      <c r="A596" s="131"/>
      <c r="B596" s="131"/>
      <c r="C596" s="131"/>
      <c r="D596" s="131"/>
      <c r="E596" s="131"/>
      <c r="F596" s="131"/>
      <c r="G596" s="131"/>
      <c r="H596" s="131"/>
      <c r="I596" s="131"/>
      <c r="J596" s="131"/>
      <c r="K596" s="131"/>
      <c r="L596" s="131"/>
      <c r="M596" s="132"/>
    </row>
    <row r="597" spans="1:13" ht="13.2">
      <c r="A597" s="131"/>
      <c r="B597" s="131"/>
      <c r="C597" s="131"/>
      <c r="D597" s="131"/>
      <c r="E597" s="131"/>
      <c r="F597" s="131"/>
      <c r="G597" s="131"/>
      <c r="H597" s="131"/>
      <c r="I597" s="131"/>
      <c r="J597" s="131"/>
      <c r="K597" s="131"/>
      <c r="L597" s="131"/>
      <c r="M597" s="132"/>
    </row>
    <row r="598" spans="1:13" ht="13.2">
      <c r="A598" s="131"/>
      <c r="B598" s="131"/>
      <c r="C598" s="131"/>
      <c r="D598" s="131"/>
      <c r="E598" s="131"/>
      <c r="F598" s="131"/>
      <c r="G598" s="131"/>
      <c r="H598" s="131"/>
      <c r="I598" s="131"/>
      <c r="J598" s="131"/>
      <c r="K598" s="131"/>
      <c r="L598" s="131"/>
      <c r="M598" s="132"/>
    </row>
    <row r="599" spans="1:13" ht="13.2">
      <c r="A599" s="131"/>
      <c r="B599" s="131"/>
      <c r="C599" s="131"/>
      <c r="D599" s="131"/>
      <c r="E599" s="131"/>
      <c r="F599" s="131"/>
      <c r="G599" s="131"/>
      <c r="H599" s="131"/>
      <c r="I599" s="131"/>
      <c r="J599" s="131"/>
      <c r="K599" s="131"/>
      <c r="L599" s="131"/>
      <c r="M599" s="132"/>
    </row>
    <row r="600" spans="1:13" ht="13.2">
      <c r="A600" s="131"/>
      <c r="B600" s="131"/>
      <c r="C600" s="131"/>
      <c r="D600" s="131"/>
      <c r="E600" s="131"/>
      <c r="F600" s="131"/>
      <c r="G600" s="131"/>
      <c r="H600" s="131"/>
      <c r="I600" s="131"/>
      <c r="J600" s="131"/>
      <c r="K600" s="131"/>
      <c r="L600" s="131"/>
      <c r="M600" s="132"/>
    </row>
    <row r="601" spans="1:13" ht="13.2">
      <c r="A601" s="131"/>
      <c r="B601" s="131"/>
      <c r="C601" s="131"/>
      <c r="D601" s="131"/>
      <c r="E601" s="131"/>
      <c r="F601" s="131"/>
      <c r="G601" s="131"/>
      <c r="H601" s="131"/>
      <c r="I601" s="131"/>
      <c r="J601" s="131"/>
      <c r="K601" s="131"/>
      <c r="L601" s="131"/>
      <c r="M601" s="132"/>
    </row>
    <row r="602" spans="1:13" ht="13.2">
      <c r="A602" s="131"/>
      <c r="B602" s="131"/>
      <c r="C602" s="131"/>
      <c r="D602" s="131"/>
      <c r="E602" s="131"/>
      <c r="F602" s="131"/>
      <c r="G602" s="131"/>
      <c r="H602" s="131"/>
      <c r="I602" s="131"/>
      <c r="J602" s="131"/>
      <c r="K602" s="131"/>
      <c r="L602" s="131"/>
      <c r="M602" s="132"/>
    </row>
    <row r="603" spans="1:13" ht="13.2">
      <c r="A603" s="131"/>
      <c r="B603" s="131"/>
      <c r="C603" s="131"/>
      <c r="D603" s="131"/>
      <c r="E603" s="131"/>
      <c r="F603" s="131"/>
      <c r="G603" s="131"/>
      <c r="H603" s="131"/>
      <c r="I603" s="131"/>
      <c r="J603" s="131"/>
      <c r="K603" s="131"/>
      <c r="L603" s="131"/>
      <c r="M603" s="132"/>
    </row>
    <row r="604" spans="1:13" ht="13.2">
      <c r="A604" s="131"/>
      <c r="B604" s="131"/>
      <c r="C604" s="131"/>
      <c r="D604" s="131"/>
      <c r="E604" s="131"/>
      <c r="F604" s="131"/>
      <c r="G604" s="131"/>
      <c r="H604" s="131"/>
      <c r="I604" s="131"/>
      <c r="J604" s="131"/>
      <c r="K604" s="131"/>
      <c r="L604" s="131"/>
      <c r="M604" s="132"/>
    </row>
    <row r="605" spans="1:13" ht="13.2">
      <c r="A605" s="131"/>
      <c r="B605" s="131"/>
      <c r="C605" s="131"/>
      <c r="D605" s="131"/>
      <c r="E605" s="131"/>
      <c r="F605" s="131"/>
      <c r="G605" s="131"/>
      <c r="H605" s="131"/>
      <c r="I605" s="131"/>
      <c r="J605" s="131"/>
      <c r="K605" s="131"/>
      <c r="L605" s="131"/>
      <c r="M605" s="132"/>
    </row>
    <row r="606" spans="1:13" ht="13.2">
      <c r="A606" s="131"/>
      <c r="B606" s="131"/>
      <c r="C606" s="131"/>
      <c r="D606" s="131"/>
      <c r="E606" s="131"/>
      <c r="F606" s="131"/>
      <c r="G606" s="131"/>
      <c r="H606" s="131"/>
      <c r="I606" s="131"/>
      <c r="J606" s="131"/>
      <c r="K606" s="131"/>
      <c r="L606" s="131"/>
      <c r="M606" s="132"/>
    </row>
    <row r="607" spans="1:13" ht="13.2">
      <c r="A607" s="131"/>
      <c r="B607" s="131"/>
      <c r="C607" s="131"/>
      <c r="D607" s="131"/>
      <c r="E607" s="131"/>
      <c r="F607" s="131"/>
      <c r="G607" s="131"/>
      <c r="H607" s="131"/>
      <c r="I607" s="131"/>
      <c r="J607" s="131"/>
      <c r="K607" s="131"/>
      <c r="L607" s="131"/>
      <c r="M607" s="132"/>
    </row>
    <row r="608" spans="1:13" ht="13.2">
      <c r="A608" s="131"/>
      <c r="B608" s="131"/>
      <c r="C608" s="131"/>
      <c r="D608" s="131"/>
      <c r="E608" s="131"/>
      <c r="F608" s="131"/>
      <c r="G608" s="131"/>
      <c r="H608" s="131"/>
      <c r="I608" s="131"/>
      <c r="J608" s="131"/>
      <c r="K608" s="131"/>
      <c r="L608" s="131"/>
      <c r="M608" s="132"/>
    </row>
    <row r="609" spans="1:13" ht="13.2">
      <c r="A609" s="131"/>
      <c r="B609" s="131"/>
      <c r="C609" s="131"/>
      <c r="D609" s="131"/>
      <c r="E609" s="131"/>
      <c r="F609" s="131"/>
      <c r="G609" s="131"/>
      <c r="H609" s="131"/>
      <c r="I609" s="131"/>
      <c r="J609" s="131"/>
      <c r="K609" s="131"/>
      <c r="L609" s="131"/>
      <c r="M609" s="132"/>
    </row>
    <row r="610" spans="1:13" ht="13.2">
      <c r="A610" s="131"/>
      <c r="B610" s="131"/>
      <c r="C610" s="131"/>
      <c r="D610" s="131"/>
      <c r="E610" s="131"/>
      <c r="F610" s="131"/>
      <c r="G610" s="131"/>
      <c r="H610" s="131"/>
      <c r="I610" s="131"/>
      <c r="J610" s="131"/>
      <c r="K610" s="131"/>
      <c r="L610" s="131"/>
      <c r="M610" s="132"/>
    </row>
    <row r="611" spans="1:13" ht="13.2">
      <c r="A611" s="131"/>
      <c r="B611" s="131"/>
      <c r="C611" s="131"/>
      <c r="D611" s="131"/>
      <c r="E611" s="131"/>
      <c r="F611" s="131"/>
      <c r="G611" s="131"/>
      <c r="H611" s="131"/>
      <c r="I611" s="131"/>
      <c r="J611" s="131"/>
      <c r="K611" s="131"/>
      <c r="L611" s="131"/>
      <c r="M611" s="132"/>
    </row>
    <row r="612" spans="1:13" ht="13.2">
      <c r="A612" s="131"/>
      <c r="B612" s="131"/>
      <c r="C612" s="131"/>
      <c r="D612" s="131"/>
      <c r="E612" s="131"/>
      <c r="F612" s="131"/>
      <c r="G612" s="131"/>
      <c r="H612" s="131"/>
      <c r="I612" s="131"/>
      <c r="J612" s="131"/>
      <c r="K612" s="131"/>
      <c r="L612" s="131"/>
      <c r="M612" s="132"/>
    </row>
    <row r="613" spans="1:13" ht="13.2">
      <c r="A613" s="131"/>
      <c r="B613" s="131"/>
      <c r="C613" s="131"/>
      <c r="D613" s="131"/>
      <c r="E613" s="131"/>
      <c r="F613" s="131"/>
      <c r="G613" s="131"/>
      <c r="H613" s="131"/>
      <c r="I613" s="131"/>
      <c r="J613" s="131"/>
      <c r="K613" s="131"/>
      <c r="L613" s="131"/>
      <c r="M613" s="132"/>
    </row>
    <row r="614" spans="1:13" ht="13.2">
      <c r="A614" s="131"/>
      <c r="B614" s="131"/>
      <c r="C614" s="131"/>
      <c r="D614" s="131"/>
      <c r="E614" s="131"/>
      <c r="F614" s="131"/>
      <c r="G614" s="131"/>
      <c r="H614" s="131"/>
      <c r="I614" s="131"/>
      <c r="J614" s="131"/>
      <c r="K614" s="131"/>
      <c r="L614" s="131"/>
      <c r="M614" s="132"/>
    </row>
    <row r="615" spans="1:13" ht="13.2">
      <c r="A615" s="131"/>
      <c r="B615" s="131"/>
      <c r="C615" s="131"/>
      <c r="D615" s="131"/>
      <c r="E615" s="131"/>
      <c r="F615" s="131"/>
      <c r="G615" s="131"/>
      <c r="H615" s="131"/>
      <c r="I615" s="131"/>
      <c r="J615" s="131"/>
      <c r="K615" s="131"/>
      <c r="L615" s="131"/>
      <c r="M615" s="132"/>
    </row>
    <row r="616" spans="1:13" ht="13.2">
      <c r="A616" s="131"/>
      <c r="B616" s="131"/>
      <c r="C616" s="131"/>
      <c r="D616" s="131"/>
      <c r="E616" s="131"/>
      <c r="F616" s="131"/>
      <c r="G616" s="131"/>
      <c r="H616" s="131"/>
      <c r="I616" s="131"/>
      <c r="J616" s="131"/>
      <c r="K616" s="131"/>
      <c r="L616" s="131"/>
      <c r="M616" s="132"/>
    </row>
    <row r="617" spans="1:13" ht="13.2">
      <c r="A617" s="131"/>
      <c r="B617" s="131"/>
      <c r="C617" s="131"/>
      <c r="D617" s="131"/>
      <c r="E617" s="131"/>
      <c r="F617" s="131"/>
      <c r="G617" s="131"/>
      <c r="H617" s="131"/>
      <c r="I617" s="131"/>
      <c r="J617" s="131"/>
      <c r="K617" s="131"/>
      <c r="L617" s="131"/>
      <c r="M617" s="132"/>
    </row>
    <row r="618" spans="1:13" ht="13.2">
      <c r="A618" s="131"/>
      <c r="B618" s="131"/>
      <c r="C618" s="131"/>
      <c r="D618" s="131"/>
      <c r="E618" s="131"/>
      <c r="F618" s="131"/>
      <c r="G618" s="131"/>
      <c r="H618" s="131"/>
      <c r="I618" s="131"/>
      <c r="J618" s="131"/>
      <c r="K618" s="131"/>
      <c r="L618" s="131"/>
      <c r="M618" s="132"/>
    </row>
    <row r="619" spans="1:13" ht="13.2">
      <c r="A619" s="131"/>
      <c r="B619" s="131"/>
      <c r="C619" s="131"/>
      <c r="D619" s="131"/>
      <c r="E619" s="131"/>
      <c r="F619" s="131"/>
      <c r="G619" s="131"/>
      <c r="H619" s="131"/>
      <c r="I619" s="131"/>
      <c r="J619" s="131"/>
      <c r="K619" s="131"/>
      <c r="L619" s="131"/>
      <c r="M619" s="132"/>
    </row>
    <row r="620" spans="1:13" ht="13.2">
      <c r="A620" s="131"/>
      <c r="B620" s="131"/>
      <c r="C620" s="131"/>
      <c r="D620" s="131"/>
      <c r="E620" s="131"/>
      <c r="F620" s="131"/>
      <c r="G620" s="131"/>
      <c r="H620" s="131"/>
      <c r="I620" s="131"/>
      <c r="J620" s="131"/>
      <c r="K620" s="131"/>
      <c r="L620" s="131"/>
      <c r="M620" s="132"/>
    </row>
    <row r="621" spans="1:13" ht="13.2">
      <c r="A621" s="131"/>
      <c r="B621" s="131"/>
      <c r="C621" s="131"/>
      <c r="D621" s="131"/>
      <c r="E621" s="131"/>
      <c r="F621" s="131"/>
      <c r="G621" s="131"/>
      <c r="H621" s="131"/>
      <c r="I621" s="131"/>
      <c r="J621" s="131"/>
      <c r="K621" s="131"/>
      <c r="L621" s="131"/>
      <c r="M621" s="132"/>
    </row>
    <row r="622" spans="1:13" ht="13.2">
      <c r="A622" s="131"/>
      <c r="B622" s="131"/>
      <c r="C622" s="131"/>
      <c r="D622" s="131"/>
      <c r="E622" s="131"/>
      <c r="F622" s="131"/>
      <c r="G622" s="131"/>
      <c r="H622" s="131"/>
      <c r="I622" s="131"/>
      <c r="J622" s="131"/>
      <c r="K622" s="131"/>
      <c r="L622" s="131"/>
      <c r="M622" s="132"/>
    </row>
    <row r="623" spans="1:13" ht="13.2">
      <c r="A623" s="131"/>
      <c r="B623" s="131"/>
      <c r="C623" s="131"/>
      <c r="D623" s="131"/>
      <c r="E623" s="131"/>
      <c r="F623" s="131"/>
      <c r="G623" s="131"/>
      <c r="H623" s="131"/>
      <c r="I623" s="131"/>
      <c r="J623" s="131"/>
      <c r="K623" s="131"/>
      <c r="L623" s="131"/>
      <c r="M623" s="132"/>
    </row>
    <row r="624" spans="1:13" ht="13.2">
      <c r="A624" s="131"/>
      <c r="B624" s="131"/>
      <c r="C624" s="131"/>
      <c r="D624" s="131"/>
      <c r="E624" s="131"/>
      <c r="F624" s="131"/>
      <c r="G624" s="131"/>
      <c r="H624" s="131"/>
      <c r="I624" s="131"/>
      <c r="J624" s="131"/>
      <c r="K624" s="131"/>
      <c r="L624" s="131"/>
      <c r="M624" s="132"/>
    </row>
    <row r="625" spans="1:13" ht="13.2">
      <c r="A625" s="131"/>
      <c r="B625" s="131"/>
      <c r="C625" s="131"/>
      <c r="D625" s="131"/>
      <c r="E625" s="131"/>
      <c r="F625" s="131"/>
      <c r="G625" s="131"/>
      <c r="H625" s="131"/>
      <c r="I625" s="131"/>
      <c r="J625" s="131"/>
      <c r="K625" s="131"/>
      <c r="L625" s="131"/>
      <c r="M625" s="132"/>
    </row>
    <row r="626" spans="1:13" ht="13.2">
      <c r="A626" s="131"/>
      <c r="B626" s="131"/>
      <c r="C626" s="131"/>
      <c r="D626" s="131"/>
      <c r="E626" s="131"/>
      <c r="F626" s="131"/>
      <c r="G626" s="131"/>
      <c r="H626" s="131"/>
      <c r="I626" s="131"/>
      <c r="J626" s="131"/>
      <c r="K626" s="131"/>
      <c r="L626" s="131"/>
      <c r="M626" s="132"/>
    </row>
    <row r="627" spans="1:13" ht="13.2">
      <c r="A627" s="131"/>
      <c r="B627" s="131"/>
      <c r="C627" s="131"/>
      <c r="D627" s="131"/>
      <c r="E627" s="131"/>
      <c r="F627" s="131"/>
      <c r="G627" s="131"/>
      <c r="H627" s="131"/>
      <c r="I627" s="131"/>
      <c r="J627" s="131"/>
      <c r="K627" s="131"/>
      <c r="L627" s="131"/>
      <c r="M627" s="132"/>
    </row>
    <row r="628" spans="1:13" ht="13.2">
      <c r="A628" s="131"/>
      <c r="B628" s="131"/>
      <c r="C628" s="131"/>
      <c r="D628" s="131"/>
      <c r="E628" s="131"/>
      <c r="F628" s="131"/>
      <c r="G628" s="131"/>
      <c r="H628" s="131"/>
      <c r="I628" s="131"/>
      <c r="J628" s="131"/>
      <c r="K628" s="131"/>
      <c r="L628" s="131"/>
      <c r="M628" s="132"/>
    </row>
    <row r="629" spans="1:13" ht="13.2">
      <c r="A629" s="131"/>
      <c r="B629" s="131"/>
      <c r="C629" s="131"/>
      <c r="D629" s="131"/>
      <c r="E629" s="131"/>
      <c r="F629" s="131"/>
      <c r="G629" s="131"/>
      <c r="H629" s="131"/>
      <c r="I629" s="131"/>
      <c r="J629" s="131"/>
      <c r="K629" s="131"/>
      <c r="L629" s="131"/>
      <c r="M629" s="132"/>
    </row>
    <row r="630" spans="1:13" ht="13.2">
      <c r="A630" s="131"/>
      <c r="B630" s="131"/>
      <c r="C630" s="131"/>
      <c r="D630" s="131"/>
      <c r="E630" s="131"/>
      <c r="F630" s="131"/>
      <c r="G630" s="131"/>
      <c r="H630" s="131"/>
      <c r="I630" s="131"/>
      <c r="J630" s="131"/>
      <c r="K630" s="131"/>
      <c r="L630" s="131"/>
      <c r="M630" s="132"/>
    </row>
    <row r="631" spans="1:13" ht="13.2">
      <c r="A631" s="131"/>
      <c r="B631" s="131"/>
      <c r="C631" s="131"/>
      <c r="D631" s="131"/>
      <c r="E631" s="131"/>
      <c r="F631" s="131"/>
      <c r="G631" s="131"/>
      <c r="H631" s="131"/>
      <c r="I631" s="131"/>
      <c r="J631" s="131"/>
      <c r="K631" s="131"/>
      <c r="L631" s="131"/>
      <c r="M631" s="132"/>
    </row>
    <row r="632" spans="1:13" ht="13.2">
      <c r="A632" s="131"/>
      <c r="B632" s="131"/>
      <c r="C632" s="131"/>
      <c r="D632" s="131"/>
      <c r="E632" s="131"/>
      <c r="F632" s="131"/>
      <c r="G632" s="131"/>
      <c r="H632" s="131"/>
      <c r="I632" s="131"/>
      <c r="J632" s="131"/>
      <c r="K632" s="131"/>
      <c r="L632" s="131"/>
      <c r="M632" s="132"/>
    </row>
    <row r="633" spans="1:13" ht="13.2">
      <c r="A633" s="131"/>
      <c r="B633" s="131"/>
      <c r="C633" s="131"/>
      <c r="D633" s="131"/>
      <c r="E633" s="131"/>
      <c r="F633" s="131"/>
      <c r="G633" s="131"/>
      <c r="H633" s="131"/>
      <c r="I633" s="131"/>
      <c r="J633" s="131"/>
      <c r="K633" s="131"/>
      <c r="L633" s="131"/>
      <c r="M633" s="132"/>
    </row>
    <row r="634" spans="1:13" ht="13.2">
      <c r="A634" s="131"/>
      <c r="B634" s="131"/>
      <c r="C634" s="131"/>
      <c r="D634" s="131"/>
      <c r="E634" s="131"/>
      <c r="F634" s="131"/>
      <c r="G634" s="131"/>
      <c r="H634" s="131"/>
      <c r="I634" s="131"/>
      <c r="J634" s="131"/>
      <c r="K634" s="131"/>
      <c r="L634" s="131"/>
      <c r="M634" s="132"/>
    </row>
    <row r="635" spans="1:13" ht="13.2">
      <c r="A635" s="131"/>
      <c r="B635" s="131"/>
      <c r="C635" s="131"/>
      <c r="D635" s="131"/>
      <c r="E635" s="131"/>
      <c r="F635" s="131"/>
      <c r="G635" s="131"/>
      <c r="H635" s="131"/>
      <c r="I635" s="131"/>
      <c r="J635" s="131"/>
      <c r="K635" s="131"/>
      <c r="L635" s="131"/>
      <c r="M635" s="132"/>
    </row>
    <row r="636" spans="1:13" ht="13.2">
      <c r="A636" s="131"/>
      <c r="B636" s="131"/>
      <c r="C636" s="131"/>
      <c r="D636" s="131"/>
      <c r="E636" s="131"/>
      <c r="F636" s="131"/>
      <c r="G636" s="131"/>
      <c r="H636" s="131"/>
      <c r="I636" s="131"/>
      <c r="J636" s="131"/>
      <c r="K636" s="131"/>
      <c r="L636" s="131"/>
      <c r="M636" s="132"/>
    </row>
    <row r="637" spans="1:13" ht="13.2">
      <c r="A637" s="131"/>
      <c r="B637" s="131"/>
      <c r="C637" s="131"/>
      <c r="D637" s="131"/>
      <c r="E637" s="131"/>
      <c r="F637" s="131"/>
      <c r="G637" s="131"/>
      <c r="H637" s="131"/>
      <c r="I637" s="131"/>
      <c r="J637" s="131"/>
      <c r="K637" s="131"/>
      <c r="L637" s="131"/>
      <c r="M637" s="132"/>
    </row>
    <row r="638" spans="1:13" ht="13.2">
      <c r="A638" s="131"/>
      <c r="B638" s="131"/>
      <c r="C638" s="131"/>
      <c r="D638" s="131"/>
      <c r="E638" s="131"/>
      <c r="F638" s="131"/>
      <c r="G638" s="131"/>
      <c r="H638" s="131"/>
      <c r="I638" s="131"/>
      <c r="J638" s="131"/>
      <c r="K638" s="131"/>
      <c r="L638" s="131"/>
      <c r="M638" s="132"/>
    </row>
    <row r="639" spans="1:13" ht="13.2">
      <c r="A639" s="131"/>
      <c r="B639" s="131"/>
      <c r="C639" s="131"/>
      <c r="D639" s="131"/>
      <c r="E639" s="131"/>
      <c r="F639" s="131"/>
      <c r="G639" s="131"/>
      <c r="H639" s="131"/>
      <c r="I639" s="131"/>
      <c r="J639" s="131"/>
      <c r="K639" s="131"/>
      <c r="L639" s="131"/>
      <c r="M639" s="132"/>
    </row>
    <row r="640" spans="1:13" ht="13.2">
      <c r="A640" s="131"/>
      <c r="B640" s="131"/>
      <c r="C640" s="131"/>
      <c r="D640" s="131"/>
      <c r="E640" s="131"/>
      <c r="F640" s="131"/>
      <c r="G640" s="131"/>
      <c r="H640" s="131"/>
      <c r="I640" s="131"/>
      <c r="J640" s="131"/>
      <c r="K640" s="131"/>
      <c r="L640" s="131"/>
      <c r="M640" s="132"/>
    </row>
    <row r="641" spans="1:13" ht="13.2">
      <c r="A641" s="131"/>
      <c r="B641" s="131"/>
      <c r="C641" s="131"/>
      <c r="D641" s="131"/>
      <c r="E641" s="131"/>
      <c r="F641" s="131"/>
      <c r="G641" s="131"/>
      <c r="H641" s="131"/>
      <c r="I641" s="131"/>
      <c r="J641" s="131"/>
      <c r="K641" s="131"/>
      <c r="L641" s="131"/>
      <c r="M641" s="132"/>
    </row>
    <row r="642" spans="1:13" ht="13.2">
      <c r="A642" s="131"/>
      <c r="B642" s="131"/>
      <c r="C642" s="131"/>
      <c r="D642" s="131"/>
      <c r="E642" s="131"/>
      <c r="F642" s="131"/>
      <c r="G642" s="131"/>
      <c r="H642" s="131"/>
      <c r="I642" s="131"/>
      <c r="J642" s="131"/>
      <c r="K642" s="131"/>
      <c r="L642" s="131"/>
      <c r="M642" s="132"/>
    </row>
    <row r="643" spans="1:13" ht="13.2">
      <c r="A643" s="131"/>
      <c r="B643" s="131"/>
      <c r="C643" s="131"/>
      <c r="D643" s="131"/>
      <c r="E643" s="131"/>
      <c r="F643" s="131"/>
      <c r="G643" s="131"/>
      <c r="H643" s="131"/>
      <c r="I643" s="131"/>
      <c r="J643" s="131"/>
      <c r="K643" s="131"/>
      <c r="L643" s="131"/>
      <c r="M643" s="132"/>
    </row>
    <row r="644" spans="1:13" ht="13.2">
      <c r="A644" s="131"/>
      <c r="B644" s="131"/>
      <c r="C644" s="131"/>
      <c r="D644" s="131"/>
      <c r="E644" s="131"/>
      <c r="F644" s="131"/>
      <c r="G644" s="131"/>
      <c r="H644" s="131"/>
      <c r="I644" s="131"/>
      <c r="J644" s="131"/>
      <c r="K644" s="131"/>
      <c r="L644" s="131"/>
      <c r="M644" s="132"/>
    </row>
    <row r="645" spans="1:13" ht="13.2">
      <c r="A645" s="131"/>
      <c r="B645" s="131"/>
      <c r="C645" s="131"/>
      <c r="D645" s="131"/>
      <c r="E645" s="131"/>
      <c r="F645" s="131"/>
      <c r="G645" s="131"/>
      <c r="H645" s="131"/>
      <c r="I645" s="131"/>
      <c r="J645" s="131"/>
      <c r="K645" s="131"/>
      <c r="L645" s="131"/>
      <c r="M645" s="132"/>
    </row>
    <row r="646" spans="1:13" ht="13.2">
      <c r="A646" s="131"/>
      <c r="B646" s="131"/>
      <c r="C646" s="131"/>
      <c r="D646" s="131"/>
      <c r="E646" s="131"/>
      <c r="F646" s="131"/>
      <c r="G646" s="131"/>
      <c r="H646" s="131"/>
      <c r="I646" s="131"/>
      <c r="J646" s="131"/>
      <c r="K646" s="131"/>
      <c r="L646" s="131"/>
      <c r="M646" s="132"/>
    </row>
    <row r="647" spans="1:13" ht="13.2">
      <c r="A647" s="131"/>
      <c r="B647" s="131"/>
      <c r="C647" s="131"/>
      <c r="D647" s="131"/>
      <c r="E647" s="131"/>
      <c r="F647" s="131"/>
      <c r="G647" s="131"/>
      <c r="H647" s="131"/>
      <c r="I647" s="131"/>
      <c r="J647" s="131"/>
      <c r="K647" s="131"/>
      <c r="L647" s="131"/>
      <c r="M647" s="132"/>
    </row>
    <row r="648" spans="1:13" ht="13.2">
      <c r="A648" s="131"/>
      <c r="B648" s="131"/>
      <c r="C648" s="131"/>
      <c r="D648" s="131"/>
      <c r="E648" s="131"/>
      <c r="F648" s="131"/>
      <c r="G648" s="131"/>
      <c r="H648" s="131"/>
      <c r="I648" s="131"/>
      <c r="J648" s="131"/>
      <c r="K648" s="131"/>
      <c r="L648" s="131"/>
      <c r="M648" s="132"/>
    </row>
    <row r="649" spans="1:13" ht="13.2">
      <c r="A649" s="131"/>
      <c r="B649" s="131"/>
      <c r="C649" s="131"/>
      <c r="D649" s="131"/>
      <c r="E649" s="131"/>
      <c r="F649" s="131"/>
      <c r="G649" s="131"/>
      <c r="H649" s="131"/>
      <c r="I649" s="131"/>
      <c r="J649" s="131"/>
      <c r="K649" s="131"/>
      <c r="L649" s="131"/>
      <c r="M649" s="132"/>
    </row>
    <row r="650" spans="1:13" ht="13.2">
      <c r="A650" s="131"/>
      <c r="B650" s="131"/>
      <c r="C650" s="131"/>
      <c r="D650" s="131"/>
      <c r="E650" s="131"/>
      <c r="F650" s="131"/>
      <c r="G650" s="131"/>
      <c r="H650" s="131"/>
      <c r="I650" s="131"/>
      <c r="J650" s="131"/>
      <c r="K650" s="131"/>
      <c r="L650" s="131"/>
      <c r="M650" s="132"/>
    </row>
    <row r="651" spans="1:13" ht="13.2">
      <c r="A651" s="131"/>
      <c r="B651" s="131"/>
      <c r="C651" s="131"/>
      <c r="D651" s="131"/>
      <c r="E651" s="131"/>
      <c r="F651" s="131"/>
      <c r="G651" s="131"/>
      <c r="H651" s="131"/>
      <c r="I651" s="131"/>
      <c r="J651" s="131"/>
      <c r="K651" s="131"/>
      <c r="L651" s="131"/>
      <c r="M651" s="132"/>
    </row>
    <row r="652" spans="1:13" ht="13.2">
      <c r="A652" s="131"/>
      <c r="B652" s="131"/>
      <c r="C652" s="131"/>
      <c r="D652" s="131"/>
      <c r="E652" s="131"/>
      <c r="F652" s="131"/>
      <c r="G652" s="131"/>
      <c r="H652" s="131"/>
      <c r="I652" s="131"/>
      <c r="J652" s="131"/>
      <c r="K652" s="131"/>
      <c r="L652" s="131"/>
      <c r="M652" s="132"/>
    </row>
    <row r="653" spans="1:13" ht="13.2">
      <c r="A653" s="131"/>
      <c r="B653" s="131"/>
      <c r="C653" s="131"/>
      <c r="D653" s="131"/>
      <c r="E653" s="131"/>
      <c r="F653" s="131"/>
      <c r="G653" s="131"/>
      <c r="H653" s="131"/>
      <c r="I653" s="131"/>
      <c r="J653" s="131"/>
      <c r="K653" s="131"/>
      <c r="L653" s="131"/>
      <c r="M653" s="132"/>
    </row>
    <row r="654" spans="1:13" ht="13.2">
      <c r="A654" s="131"/>
      <c r="B654" s="131"/>
      <c r="C654" s="131"/>
      <c r="D654" s="131"/>
      <c r="E654" s="131"/>
      <c r="F654" s="131"/>
      <c r="G654" s="131"/>
      <c r="H654" s="131"/>
      <c r="I654" s="131"/>
      <c r="J654" s="131"/>
      <c r="K654" s="131"/>
      <c r="L654" s="131"/>
      <c r="M654" s="132"/>
    </row>
    <row r="655" spans="1:13" ht="13.2">
      <c r="A655" s="131"/>
      <c r="B655" s="131"/>
      <c r="C655" s="131"/>
      <c r="D655" s="131"/>
      <c r="E655" s="131"/>
      <c r="F655" s="131"/>
      <c r="G655" s="131"/>
      <c r="H655" s="131"/>
      <c r="I655" s="131"/>
      <c r="J655" s="131"/>
      <c r="K655" s="131"/>
      <c r="L655" s="131"/>
      <c r="M655" s="132"/>
    </row>
    <row r="656" spans="1:13" ht="13.2">
      <c r="A656" s="131"/>
      <c r="B656" s="131"/>
      <c r="C656" s="131"/>
      <c r="D656" s="131"/>
      <c r="E656" s="131"/>
      <c r="F656" s="131"/>
      <c r="G656" s="131"/>
      <c r="H656" s="131"/>
      <c r="I656" s="131"/>
      <c r="J656" s="131"/>
      <c r="K656" s="131"/>
      <c r="L656" s="131"/>
      <c r="M656" s="132"/>
    </row>
    <row r="657" spans="1:13" ht="13.2">
      <c r="A657" s="131"/>
      <c r="B657" s="131"/>
      <c r="C657" s="131"/>
      <c r="D657" s="131"/>
      <c r="E657" s="131"/>
      <c r="F657" s="131"/>
      <c r="G657" s="131"/>
      <c r="H657" s="131"/>
      <c r="I657" s="131"/>
      <c r="J657" s="131"/>
      <c r="K657" s="131"/>
      <c r="L657" s="131"/>
      <c r="M657" s="132"/>
    </row>
    <row r="658" spans="1:13" ht="13.2">
      <c r="A658" s="131"/>
      <c r="B658" s="131"/>
      <c r="C658" s="131"/>
      <c r="D658" s="131"/>
      <c r="E658" s="131"/>
      <c r="F658" s="131"/>
      <c r="G658" s="131"/>
      <c r="H658" s="131"/>
      <c r="I658" s="131"/>
      <c r="J658" s="131"/>
      <c r="K658" s="131"/>
      <c r="L658" s="131"/>
      <c r="M658" s="132"/>
    </row>
    <row r="659" spans="1:13" ht="13.2">
      <c r="A659" s="131"/>
      <c r="B659" s="131"/>
      <c r="C659" s="131"/>
      <c r="D659" s="131"/>
      <c r="E659" s="131"/>
      <c r="F659" s="131"/>
      <c r="G659" s="131"/>
      <c r="H659" s="131"/>
      <c r="I659" s="131"/>
      <c r="J659" s="131"/>
      <c r="K659" s="131"/>
      <c r="L659" s="131"/>
      <c r="M659" s="132"/>
    </row>
    <row r="660" spans="1:13" ht="13.2">
      <c r="A660" s="131"/>
      <c r="B660" s="131"/>
      <c r="C660" s="131"/>
      <c r="D660" s="131"/>
      <c r="E660" s="131"/>
      <c r="F660" s="131"/>
      <c r="G660" s="131"/>
      <c r="H660" s="131"/>
      <c r="I660" s="131"/>
      <c r="J660" s="131"/>
      <c r="K660" s="131"/>
      <c r="L660" s="131"/>
      <c r="M660" s="132"/>
    </row>
    <row r="661" spans="1:13" ht="13.2">
      <c r="A661" s="131"/>
      <c r="B661" s="131"/>
      <c r="C661" s="131"/>
      <c r="D661" s="131"/>
      <c r="E661" s="131"/>
      <c r="F661" s="131"/>
      <c r="G661" s="131"/>
      <c r="H661" s="131"/>
      <c r="I661" s="131"/>
      <c r="J661" s="131"/>
      <c r="K661" s="131"/>
      <c r="L661" s="131"/>
      <c r="M661" s="132"/>
    </row>
    <row r="662" spans="1:13" ht="13.2">
      <c r="A662" s="131"/>
      <c r="B662" s="131"/>
      <c r="C662" s="131"/>
      <c r="D662" s="131"/>
      <c r="E662" s="131"/>
      <c r="F662" s="131"/>
      <c r="G662" s="131"/>
      <c r="H662" s="131"/>
      <c r="I662" s="131"/>
      <c r="J662" s="131"/>
      <c r="K662" s="131"/>
      <c r="L662" s="131"/>
      <c r="M662" s="132"/>
    </row>
    <row r="663" spans="1:13" ht="13.2">
      <c r="A663" s="131"/>
      <c r="B663" s="131"/>
      <c r="C663" s="131"/>
      <c r="D663" s="131"/>
      <c r="E663" s="131"/>
      <c r="F663" s="131"/>
      <c r="G663" s="131"/>
      <c r="H663" s="131"/>
      <c r="I663" s="131"/>
      <c r="J663" s="131"/>
      <c r="K663" s="131"/>
      <c r="L663" s="131"/>
      <c r="M663" s="132"/>
    </row>
    <row r="664" spans="1:13" ht="13.2">
      <c r="A664" s="131"/>
      <c r="B664" s="131"/>
      <c r="C664" s="131"/>
      <c r="D664" s="131"/>
      <c r="E664" s="131"/>
      <c r="F664" s="131"/>
      <c r="G664" s="131"/>
      <c r="H664" s="131"/>
      <c r="I664" s="131"/>
      <c r="J664" s="131"/>
      <c r="K664" s="131"/>
      <c r="L664" s="131"/>
      <c r="M664" s="132"/>
    </row>
    <row r="665" spans="1:13" ht="13.2">
      <c r="A665" s="131"/>
      <c r="B665" s="131"/>
      <c r="C665" s="131"/>
      <c r="D665" s="131"/>
      <c r="E665" s="131"/>
      <c r="F665" s="131"/>
      <c r="G665" s="131"/>
      <c r="H665" s="131"/>
      <c r="I665" s="131"/>
      <c r="J665" s="131"/>
      <c r="K665" s="131"/>
      <c r="L665" s="131"/>
      <c r="M665" s="132"/>
    </row>
    <row r="666" spans="1:13" ht="13.2">
      <c r="A666" s="131"/>
      <c r="B666" s="131"/>
      <c r="C666" s="131"/>
      <c r="D666" s="131"/>
      <c r="E666" s="131"/>
      <c r="F666" s="131"/>
      <c r="G666" s="131"/>
      <c r="H666" s="131"/>
      <c r="I666" s="131"/>
      <c r="J666" s="131"/>
      <c r="K666" s="131"/>
      <c r="L666" s="131"/>
      <c r="M666" s="132"/>
    </row>
    <row r="667" spans="1:13" ht="13.2">
      <c r="A667" s="131"/>
      <c r="B667" s="131"/>
      <c r="C667" s="131"/>
      <c r="D667" s="131"/>
      <c r="E667" s="131"/>
      <c r="F667" s="131"/>
      <c r="G667" s="131"/>
      <c r="H667" s="131"/>
      <c r="I667" s="131"/>
      <c r="J667" s="131"/>
      <c r="K667" s="131"/>
      <c r="L667" s="131"/>
      <c r="M667" s="132"/>
    </row>
    <row r="668" spans="1:13" ht="13.2">
      <c r="A668" s="131"/>
      <c r="B668" s="131"/>
      <c r="C668" s="131"/>
      <c r="D668" s="131"/>
      <c r="E668" s="131"/>
      <c r="F668" s="131"/>
      <c r="G668" s="131"/>
      <c r="H668" s="131"/>
      <c r="I668" s="131"/>
      <c r="J668" s="131"/>
      <c r="K668" s="131"/>
      <c r="L668" s="131"/>
      <c r="M668" s="132"/>
    </row>
    <row r="669" spans="1:13" ht="13.2">
      <c r="A669" s="131"/>
      <c r="B669" s="131"/>
      <c r="C669" s="131"/>
      <c r="D669" s="131"/>
      <c r="E669" s="131"/>
      <c r="F669" s="131"/>
      <c r="G669" s="131"/>
      <c r="H669" s="131"/>
      <c r="I669" s="131"/>
      <c r="J669" s="131"/>
      <c r="K669" s="131"/>
      <c r="L669" s="131"/>
      <c r="M669" s="132"/>
    </row>
    <row r="670" spans="1:13" ht="13.2">
      <c r="A670" s="131"/>
      <c r="B670" s="131"/>
      <c r="C670" s="131"/>
      <c r="D670" s="131"/>
      <c r="E670" s="131"/>
      <c r="F670" s="131"/>
      <c r="G670" s="131"/>
      <c r="H670" s="131"/>
      <c r="I670" s="131"/>
      <c r="J670" s="131"/>
      <c r="K670" s="131"/>
      <c r="L670" s="131"/>
      <c r="M670" s="132"/>
    </row>
    <row r="671" spans="1:13" ht="13.2">
      <c r="A671" s="131"/>
      <c r="B671" s="131"/>
      <c r="C671" s="131"/>
      <c r="D671" s="131"/>
      <c r="E671" s="131"/>
      <c r="F671" s="131"/>
      <c r="G671" s="131"/>
      <c r="H671" s="131"/>
      <c r="I671" s="131"/>
      <c r="J671" s="131"/>
      <c r="K671" s="131"/>
      <c r="L671" s="131"/>
      <c r="M671" s="132"/>
    </row>
    <row r="672" spans="1:13" ht="13.2">
      <c r="A672" s="131"/>
      <c r="B672" s="131"/>
      <c r="C672" s="131"/>
      <c r="D672" s="131"/>
      <c r="E672" s="131"/>
      <c r="F672" s="131"/>
      <c r="G672" s="131"/>
      <c r="H672" s="131"/>
      <c r="I672" s="131"/>
      <c r="J672" s="131"/>
      <c r="K672" s="131"/>
      <c r="L672" s="131"/>
      <c r="M672" s="132"/>
    </row>
    <row r="673" spans="1:13" ht="13.2">
      <c r="A673" s="131"/>
      <c r="B673" s="131"/>
      <c r="C673" s="131"/>
      <c r="D673" s="131"/>
      <c r="E673" s="131"/>
      <c r="F673" s="131"/>
      <c r="G673" s="131"/>
      <c r="H673" s="131"/>
      <c r="I673" s="131"/>
      <c r="J673" s="131"/>
      <c r="K673" s="131"/>
      <c r="L673" s="131"/>
      <c r="M673" s="132"/>
    </row>
    <row r="674" spans="1:13" ht="13.2">
      <c r="A674" s="131"/>
      <c r="B674" s="131"/>
      <c r="C674" s="131"/>
      <c r="D674" s="131"/>
      <c r="E674" s="131"/>
      <c r="F674" s="131"/>
      <c r="G674" s="131"/>
      <c r="H674" s="131"/>
      <c r="I674" s="131"/>
      <c r="J674" s="131"/>
      <c r="K674" s="131"/>
      <c r="L674" s="131"/>
      <c r="M674" s="132"/>
    </row>
    <row r="675" spans="1:13" ht="13.2">
      <c r="A675" s="131"/>
      <c r="B675" s="131"/>
      <c r="C675" s="131"/>
      <c r="D675" s="131"/>
      <c r="E675" s="131"/>
      <c r="F675" s="131"/>
      <c r="G675" s="131"/>
      <c r="H675" s="131"/>
      <c r="I675" s="131"/>
      <c r="J675" s="131"/>
      <c r="K675" s="131"/>
      <c r="L675" s="131"/>
      <c r="M675" s="132"/>
    </row>
    <row r="676" spans="1:13" ht="13.2">
      <c r="A676" s="131"/>
      <c r="B676" s="131"/>
      <c r="C676" s="131"/>
      <c r="D676" s="131"/>
      <c r="E676" s="131"/>
      <c r="F676" s="131"/>
      <c r="G676" s="131"/>
      <c r="H676" s="131"/>
      <c r="I676" s="131"/>
      <c r="J676" s="131"/>
      <c r="K676" s="131"/>
      <c r="L676" s="131"/>
      <c r="M676" s="132"/>
    </row>
    <row r="677" spans="1:13" ht="13.2">
      <c r="A677" s="131"/>
      <c r="B677" s="131"/>
      <c r="C677" s="131"/>
      <c r="D677" s="131"/>
      <c r="E677" s="131"/>
      <c r="F677" s="131"/>
      <c r="G677" s="131"/>
      <c r="H677" s="131"/>
      <c r="I677" s="131"/>
      <c r="J677" s="131"/>
      <c r="K677" s="131"/>
      <c r="L677" s="131"/>
      <c r="M677" s="132"/>
    </row>
    <row r="678" spans="1:13" ht="13.2">
      <c r="A678" s="131"/>
      <c r="B678" s="131"/>
      <c r="C678" s="131"/>
      <c r="D678" s="131"/>
      <c r="E678" s="131"/>
      <c r="F678" s="131"/>
      <c r="G678" s="131"/>
      <c r="H678" s="131"/>
      <c r="I678" s="131"/>
      <c r="J678" s="131"/>
      <c r="K678" s="131"/>
      <c r="L678" s="131"/>
      <c r="M678" s="132"/>
    </row>
    <row r="679" spans="1:13" ht="13.2">
      <c r="A679" s="131"/>
      <c r="B679" s="131"/>
      <c r="C679" s="131"/>
      <c r="D679" s="131"/>
      <c r="E679" s="131"/>
      <c r="F679" s="131"/>
      <c r="G679" s="131"/>
      <c r="H679" s="131"/>
      <c r="I679" s="131"/>
      <c r="J679" s="131"/>
      <c r="K679" s="131"/>
      <c r="L679" s="131"/>
      <c r="M679" s="132"/>
    </row>
    <row r="680" spans="1:13" ht="13.2">
      <c r="A680" s="131"/>
      <c r="B680" s="131"/>
      <c r="C680" s="131"/>
      <c r="D680" s="131"/>
      <c r="E680" s="131"/>
      <c r="F680" s="131"/>
      <c r="G680" s="131"/>
      <c r="H680" s="131"/>
      <c r="I680" s="131"/>
      <c r="J680" s="131"/>
      <c r="K680" s="131"/>
      <c r="L680" s="131"/>
      <c r="M680" s="132"/>
    </row>
    <row r="681" spans="1:13" ht="13.2">
      <c r="A681" s="131"/>
      <c r="B681" s="131"/>
      <c r="C681" s="131"/>
      <c r="D681" s="131"/>
      <c r="E681" s="131"/>
      <c r="F681" s="131"/>
      <c r="G681" s="131"/>
      <c r="H681" s="131"/>
      <c r="I681" s="131"/>
      <c r="J681" s="131"/>
      <c r="K681" s="131"/>
      <c r="L681" s="131"/>
      <c r="M681" s="132"/>
    </row>
    <row r="682" spans="1:13" ht="13.2">
      <c r="A682" s="131"/>
      <c r="B682" s="131"/>
      <c r="C682" s="131"/>
      <c r="D682" s="131"/>
      <c r="E682" s="131"/>
      <c r="F682" s="131"/>
      <c r="G682" s="131"/>
      <c r="H682" s="131"/>
      <c r="I682" s="131"/>
      <c r="J682" s="131"/>
      <c r="K682" s="131"/>
      <c r="L682" s="131"/>
      <c r="M682" s="132"/>
    </row>
    <row r="683" spans="1:13" ht="13.2">
      <c r="A683" s="131"/>
      <c r="B683" s="131"/>
      <c r="C683" s="131"/>
      <c r="D683" s="131"/>
      <c r="E683" s="131"/>
      <c r="F683" s="131"/>
      <c r="G683" s="131"/>
      <c r="H683" s="131"/>
      <c r="I683" s="131"/>
      <c r="J683" s="131"/>
      <c r="K683" s="131"/>
      <c r="L683" s="131"/>
      <c r="M683" s="132"/>
    </row>
    <row r="684" spans="1:13" ht="13.2">
      <c r="A684" s="131"/>
      <c r="B684" s="131"/>
      <c r="C684" s="131"/>
      <c r="D684" s="131"/>
      <c r="E684" s="131"/>
      <c r="F684" s="131"/>
      <c r="G684" s="131"/>
      <c r="H684" s="131"/>
      <c r="I684" s="131"/>
      <c r="J684" s="131"/>
      <c r="K684" s="131"/>
      <c r="L684" s="131"/>
      <c r="M684" s="132"/>
    </row>
    <row r="685" spans="1:13" ht="13.2">
      <c r="A685" s="131"/>
      <c r="B685" s="131"/>
      <c r="C685" s="131"/>
      <c r="D685" s="131"/>
      <c r="E685" s="131"/>
      <c r="F685" s="131"/>
      <c r="G685" s="131"/>
      <c r="H685" s="131"/>
      <c r="I685" s="131"/>
      <c r="J685" s="131"/>
      <c r="K685" s="131"/>
      <c r="L685" s="131"/>
      <c r="M685" s="132"/>
    </row>
    <row r="686" spans="1:13" ht="13.2">
      <c r="A686" s="131"/>
      <c r="B686" s="131"/>
      <c r="C686" s="131"/>
      <c r="D686" s="131"/>
      <c r="E686" s="131"/>
      <c r="F686" s="131"/>
      <c r="G686" s="131"/>
      <c r="H686" s="131"/>
      <c r="I686" s="131"/>
      <c r="J686" s="131"/>
      <c r="K686" s="131"/>
      <c r="L686" s="131"/>
      <c r="M686" s="132"/>
    </row>
    <row r="687" spans="1:13" ht="13.2">
      <c r="A687" s="131"/>
      <c r="B687" s="131"/>
      <c r="C687" s="131"/>
      <c r="D687" s="131"/>
      <c r="E687" s="131"/>
      <c r="F687" s="131"/>
      <c r="G687" s="131"/>
      <c r="H687" s="131"/>
      <c r="I687" s="131"/>
      <c r="J687" s="131"/>
      <c r="K687" s="131"/>
      <c r="L687" s="131"/>
      <c r="M687" s="132"/>
    </row>
    <row r="688" spans="1:13" ht="13.2">
      <c r="A688" s="131"/>
      <c r="B688" s="131"/>
      <c r="C688" s="131"/>
      <c r="D688" s="131"/>
      <c r="E688" s="131"/>
      <c r="F688" s="131"/>
      <c r="G688" s="131"/>
      <c r="H688" s="131"/>
      <c r="I688" s="131"/>
      <c r="J688" s="131"/>
      <c r="K688" s="131"/>
      <c r="L688" s="131"/>
      <c r="M688" s="132"/>
    </row>
    <row r="689" spans="1:13" ht="13.2">
      <c r="A689" s="131"/>
      <c r="B689" s="131"/>
      <c r="C689" s="131"/>
      <c r="D689" s="131"/>
      <c r="E689" s="131"/>
      <c r="F689" s="131"/>
      <c r="G689" s="131"/>
      <c r="H689" s="131"/>
      <c r="I689" s="131"/>
      <c r="J689" s="131"/>
      <c r="K689" s="131"/>
      <c r="L689" s="131"/>
      <c r="M689" s="132"/>
    </row>
    <row r="690" spans="1:13" ht="13.2">
      <c r="A690" s="131"/>
      <c r="B690" s="131"/>
      <c r="C690" s="131"/>
      <c r="D690" s="131"/>
      <c r="E690" s="131"/>
      <c r="F690" s="131"/>
      <c r="G690" s="131"/>
      <c r="H690" s="131"/>
      <c r="I690" s="131"/>
      <c r="J690" s="131"/>
      <c r="K690" s="131"/>
      <c r="L690" s="131"/>
      <c r="M690" s="132"/>
    </row>
    <row r="691" spans="1:13" ht="13.2">
      <c r="A691" s="131"/>
      <c r="B691" s="131"/>
      <c r="C691" s="131"/>
      <c r="D691" s="131"/>
      <c r="E691" s="131"/>
      <c r="F691" s="131"/>
      <c r="G691" s="131"/>
      <c r="H691" s="131"/>
      <c r="I691" s="131"/>
      <c r="J691" s="131"/>
      <c r="K691" s="131"/>
      <c r="L691" s="131"/>
      <c r="M691" s="132"/>
    </row>
    <row r="692" spans="1:13" ht="13.2">
      <c r="A692" s="131"/>
      <c r="B692" s="131"/>
      <c r="C692" s="131"/>
      <c r="D692" s="131"/>
      <c r="E692" s="131"/>
      <c r="F692" s="131"/>
      <c r="G692" s="131"/>
      <c r="H692" s="131"/>
      <c r="I692" s="131"/>
      <c r="J692" s="131"/>
      <c r="K692" s="131"/>
      <c r="L692" s="131"/>
      <c r="M692" s="132"/>
    </row>
    <row r="693" spans="1:13" ht="13.2">
      <c r="A693" s="131"/>
      <c r="B693" s="131"/>
      <c r="C693" s="131"/>
      <c r="D693" s="131"/>
      <c r="E693" s="131"/>
      <c r="F693" s="131"/>
      <c r="G693" s="131"/>
      <c r="H693" s="131"/>
      <c r="I693" s="131"/>
      <c r="J693" s="131"/>
      <c r="K693" s="131"/>
      <c r="L693" s="131"/>
      <c r="M693" s="132"/>
    </row>
    <row r="694" spans="1:13" ht="13.2">
      <c r="A694" s="131"/>
      <c r="B694" s="131"/>
      <c r="C694" s="131"/>
      <c r="D694" s="131"/>
      <c r="E694" s="131"/>
      <c r="F694" s="131"/>
      <c r="G694" s="131"/>
      <c r="H694" s="131"/>
      <c r="I694" s="131"/>
      <c r="J694" s="131"/>
      <c r="K694" s="131"/>
      <c r="L694" s="131"/>
      <c r="M694" s="132"/>
    </row>
    <row r="695" spans="1:13" ht="13.2">
      <c r="A695" s="131"/>
      <c r="B695" s="131"/>
      <c r="C695" s="131"/>
      <c r="D695" s="131"/>
      <c r="E695" s="131"/>
      <c r="F695" s="131"/>
      <c r="G695" s="131"/>
      <c r="H695" s="131"/>
      <c r="I695" s="131"/>
      <c r="J695" s="131"/>
      <c r="K695" s="131"/>
      <c r="L695" s="131"/>
      <c r="M695" s="132"/>
    </row>
    <row r="696" spans="1:13" ht="13.2">
      <c r="A696" s="131"/>
      <c r="B696" s="131"/>
      <c r="C696" s="131"/>
      <c r="D696" s="131"/>
      <c r="E696" s="131"/>
      <c r="F696" s="131"/>
      <c r="G696" s="131"/>
      <c r="H696" s="131"/>
      <c r="I696" s="131"/>
      <c r="J696" s="131"/>
      <c r="K696" s="131"/>
      <c r="L696" s="131"/>
      <c r="M696" s="132"/>
    </row>
    <row r="697" spans="1:13" ht="13.2">
      <c r="A697" s="131"/>
      <c r="B697" s="131"/>
      <c r="C697" s="131"/>
      <c r="D697" s="131"/>
      <c r="E697" s="131"/>
      <c r="F697" s="131"/>
      <c r="G697" s="131"/>
      <c r="H697" s="131"/>
      <c r="I697" s="131"/>
      <c r="J697" s="131"/>
      <c r="K697" s="131"/>
      <c r="L697" s="131"/>
      <c r="M697" s="132"/>
    </row>
    <row r="698" spans="1:13" ht="13.2">
      <c r="A698" s="131"/>
      <c r="B698" s="131"/>
      <c r="C698" s="131"/>
      <c r="D698" s="131"/>
      <c r="E698" s="131"/>
      <c r="F698" s="131"/>
      <c r="G698" s="131"/>
      <c r="H698" s="131"/>
      <c r="I698" s="131"/>
      <c r="J698" s="131"/>
      <c r="K698" s="131"/>
      <c r="L698" s="131"/>
      <c r="M698" s="132"/>
    </row>
    <row r="699" spans="1:13" ht="13.2">
      <c r="A699" s="131"/>
      <c r="B699" s="131"/>
      <c r="C699" s="131"/>
      <c r="D699" s="131"/>
      <c r="E699" s="131"/>
      <c r="F699" s="131"/>
      <c r="G699" s="131"/>
      <c r="H699" s="131"/>
      <c r="I699" s="131"/>
      <c r="J699" s="131"/>
      <c r="K699" s="131"/>
      <c r="L699" s="131"/>
      <c r="M699" s="132"/>
    </row>
    <row r="700" spans="1:13" ht="13.2">
      <c r="A700" s="131"/>
      <c r="B700" s="131"/>
      <c r="C700" s="131"/>
      <c r="D700" s="131"/>
      <c r="E700" s="131"/>
      <c r="F700" s="131"/>
      <c r="G700" s="131"/>
      <c r="H700" s="131"/>
      <c r="I700" s="131"/>
      <c r="J700" s="131"/>
      <c r="K700" s="131"/>
      <c r="L700" s="131"/>
      <c r="M700" s="132"/>
    </row>
    <row r="701" spans="1:13" ht="13.2">
      <c r="A701" s="131"/>
      <c r="B701" s="131"/>
      <c r="C701" s="131"/>
      <c r="D701" s="131"/>
      <c r="E701" s="131"/>
      <c r="F701" s="131"/>
      <c r="G701" s="131"/>
      <c r="H701" s="131"/>
      <c r="I701" s="131"/>
      <c r="J701" s="131"/>
      <c r="K701" s="131"/>
      <c r="L701" s="131"/>
      <c r="M701" s="132"/>
    </row>
    <row r="702" spans="1:13" ht="13.2">
      <c r="A702" s="131"/>
      <c r="B702" s="131"/>
      <c r="C702" s="131"/>
      <c r="D702" s="131"/>
      <c r="E702" s="131"/>
      <c r="F702" s="131"/>
      <c r="G702" s="131"/>
      <c r="H702" s="131"/>
      <c r="I702" s="131"/>
      <c r="J702" s="131"/>
      <c r="K702" s="131"/>
      <c r="L702" s="131"/>
      <c r="M702" s="132"/>
    </row>
    <row r="703" spans="1:13" ht="13.2">
      <c r="A703" s="131"/>
      <c r="B703" s="131"/>
      <c r="C703" s="131"/>
      <c r="D703" s="131"/>
      <c r="E703" s="131"/>
      <c r="F703" s="131"/>
      <c r="G703" s="131"/>
      <c r="H703" s="131"/>
      <c r="I703" s="131"/>
      <c r="J703" s="131"/>
      <c r="K703" s="131"/>
      <c r="L703" s="131"/>
      <c r="M703" s="132"/>
    </row>
    <row r="704" spans="1:13" ht="13.2">
      <c r="A704" s="131"/>
      <c r="B704" s="131"/>
      <c r="C704" s="131"/>
      <c r="D704" s="131"/>
      <c r="E704" s="131"/>
      <c r="F704" s="131"/>
      <c r="G704" s="131"/>
      <c r="H704" s="131"/>
      <c r="I704" s="131"/>
      <c r="J704" s="131"/>
      <c r="K704" s="131"/>
      <c r="L704" s="131"/>
      <c r="M704" s="132"/>
    </row>
    <row r="705" spans="1:13" ht="13.2">
      <c r="A705" s="131"/>
      <c r="B705" s="131"/>
      <c r="C705" s="131"/>
      <c r="D705" s="131"/>
      <c r="E705" s="131"/>
      <c r="F705" s="131"/>
      <c r="G705" s="131"/>
      <c r="H705" s="131"/>
      <c r="I705" s="131"/>
      <c r="J705" s="131"/>
      <c r="K705" s="131"/>
      <c r="L705" s="131"/>
      <c r="M705" s="132"/>
    </row>
    <row r="706" spans="1:13" ht="13.2">
      <c r="A706" s="131"/>
      <c r="B706" s="131"/>
      <c r="C706" s="131"/>
      <c r="D706" s="131"/>
      <c r="E706" s="131"/>
      <c r="F706" s="131"/>
      <c r="G706" s="131"/>
      <c r="H706" s="131"/>
      <c r="I706" s="131"/>
      <c r="J706" s="131"/>
      <c r="K706" s="131"/>
      <c r="L706" s="131"/>
      <c r="M706" s="132"/>
    </row>
    <row r="707" spans="1:13" ht="13.2">
      <c r="A707" s="131"/>
      <c r="B707" s="131"/>
      <c r="C707" s="131"/>
      <c r="D707" s="131"/>
      <c r="E707" s="131"/>
      <c r="F707" s="131"/>
      <c r="G707" s="131"/>
      <c r="H707" s="131"/>
      <c r="I707" s="131"/>
      <c r="J707" s="131"/>
      <c r="K707" s="131"/>
      <c r="L707" s="131"/>
      <c r="M707" s="132"/>
    </row>
    <row r="708" spans="1:13" ht="13.2">
      <c r="A708" s="131"/>
      <c r="B708" s="131"/>
      <c r="C708" s="131"/>
      <c r="D708" s="131"/>
      <c r="E708" s="131"/>
      <c r="F708" s="131"/>
      <c r="G708" s="131"/>
      <c r="H708" s="131"/>
      <c r="I708" s="131"/>
      <c r="J708" s="131"/>
      <c r="K708" s="131"/>
      <c r="L708" s="131"/>
      <c r="M708" s="132"/>
    </row>
    <row r="709" spans="1:13" ht="13.2">
      <c r="A709" s="131"/>
      <c r="B709" s="131"/>
      <c r="C709" s="131"/>
      <c r="D709" s="131"/>
      <c r="E709" s="131"/>
      <c r="F709" s="131"/>
      <c r="G709" s="131"/>
      <c r="H709" s="131"/>
      <c r="I709" s="131"/>
      <c r="J709" s="131"/>
      <c r="K709" s="131"/>
      <c r="L709" s="131"/>
      <c r="M709" s="132"/>
    </row>
    <row r="710" spans="1:13" ht="13.2">
      <c r="A710" s="131"/>
      <c r="B710" s="131"/>
      <c r="C710" s="131"/>
      <c r="D710" s="131"/>
      <c r="E710" s="131"/>
      <c r="F710" s="131"/>
      <c r="G710" s="131"/>
      <c r="H710" s="131"/>
      <c r="I710" s="131"/>
      <c r="J710" s="131"/>
      <c r="K710" s="131"/>
      <c r="L710" s="131"/>
      <c r="M710" s="132"/>
    </row>
    <row r="711" spans="1:13" ht="13.2">
      <c r="A711" s="131"/>
      <c r="B711" s="131"/>
      <c r="C711" s="131"/>
      <c r="D711" s="131"/>
      <c r="E711" s="131"/>
      <c r="F711" s="131"/>
      <c r="G711" s="131"/>
      <c r="H711" s="131"/>
      <c r="I711" s="131"/>
      <c r="J711" s="131"/>
      <c r="K711" s="131"/>
      <c r="L711" s="131"/>
      <c r="M711" s="132"/>
    </row>
    <row r="712" spans="1:13" ht="13.2">
      <c r="A712" s="131"/>
      <c r="B712" s="131"/>
      <c r="C712" s="131"/>
      <c r="D712" s="131"/>
      <c r="E712" s="131"/>
      <c r="F712" s="131"/>
      <c r="G712" s="131"/>
      <c r="H712" s="131"/>
      <c r="I712" s="131"/>
      <c r="J712" s="131"/>
      <c r="K712" s="131"/>
      <c r="L712" s="131"/>
      <c r="M712" s="132"/>
    </row>
    <row r="713" spans="1:13" ht="13.2">
      <c r="A713" s="131"/>
      <c r="B713" s="131"/>
      <c r="C713" s="131"/>
      <c r="D713" s="131"/>
      <c r="E713" s="131"/>
      <c r="F713" s="131"/>
      <c r="G713" s="131"/>
      <c r="H713" s="131"/>
      <c r="I713" s="131"/>
      <c r="J713" s="131"/>
      <c r="K713" s="131"/>
      <c r="L713" s="131"/>
      <c r="M713" s="132"/>
    </row>
    <row r="714" spans="1:13" ht="13.2">
      <c r="A714" s="131"/>
      <c r="B714" s="131"/>
      <c r="C714" s="131"/>
      <c r="D714" s="131"/>
      <c r="E714" s="131"/>
      <c r="F714" s="131"/>
      <c r="G714" s="131"/>
      <c r="H714" s="131"/>
      <c r="I714" s="131"/>
      <c r="J714" s="131"/>
      <c r="K714" s="131"/>
      <c r="L714" s="131"/>
      <c r="M714" s="132"/>
    </row>
    <row r="715" spans="1:13" ht="13.2">
      <c r="A715" s="131"/>
      <c r="B715" s="131"/>
      <c r="C715" s="131"/>
      <c r="D715" s="131"/>
      <c r="E715" s="131"/>
      <c r="F715" s="131"/>
      <c r="G715" s="131"/>
      <c r="H715" s="131"/>
      <c r="I715" s="131"/>
      <c r="J715" s="131"/>
      <c r="K715" s="131"/>
      <c r="L715" s="131"/>
      <c r="M715" s="132"/>
    </row>
    <row r="716" spans="1:13" ht="13.2">
      <c r="A716" s="131"/>
      <c r="B716" s="131"/>
      <c r="C716" s="131"/>
      <c r="D716" s="131"/>
      <c r="E716" s="131"/>
      <c r="F716" s="131"/>
      <c r="G716" s="131"/>
      <c r="H716" s="131"/>
      <c r="I716" s="131"/>
      <c r="J716" s="131"/>
      <c r="K716" s="131"/>
      <c r="L716" s="131"/>
      <c r="M716" s="132"/>
    </row>
    <row r="717" spans="1:13" ht="13.2">
      <c r="A717" s="131"/>
      <c r="B717" s="131"/>
      <c r="C717" s="131"/>
      <c r="D717" s="131"/>
      <c r="E717" s="131"/>
      <c r="F717" s="131"/>
      <c r="G717" s="131"/>
      <c r="H717" s="131"/>
      <c r="I717" s="131"/>
      <c r="J717" s="131"/>
      <c r="K717" s="131"/>
      <c r="L717" s="131"/>
      <c r="M717" s="132"/>
    </row>
    <row r="718" spans="1:13" ht="13.2">
      <c r="A718" s="131"/>
      <c r="B718" s="131"/>
      <c r="C718" s="131"/>
      <c r="D718" s="131"/>
      <c r="E718" s="131"/>
      <c r="F718" s="131"/>
      <c r="G718" s="131"/>
      <c r="H718" s="131"/>
      <c r="I718" s="131"/>
      <c r="J718" s="131"/>
      <c r="K718" s="131"/>
      <c r="L718" s="131"/>
      <c r="M718" s="132"/>
    </row>
    <row r="719" spans="1:13" ht="13.2">
      <c r="A719" s="131"/>
      <c r="B719" s="131"/>
      <c r="C719" s="131"/>
      <c r="D719" s="131"/>
      <c r="E719" s="131"/>
      <c r="F719" s="131"/>
      <c r="G719" s="131"/>
      <c r="H719" s="131"/>
      <c r="I719" s="131"/>
      <c r="J719" s="131"/>
      <c r="K719" s="131"/>
      <c r="L719" s="131"/>
      <c r="M719" s="132"/>
    </row>
    <row r="720" spans="1:13" ht="13.2">
      <c r="A720" s="131"/>
      <c r="B720" s="131"/>
      <c r="C720" s="131"/>
      <c r="D720" s="131"/>
      <c r="E720" s="131"/>
      <c r="F720" s="131"/>
      <c r="G720" s="131"/>
      <c r="H720" s="131"/>
      <c r="I720" s="131"/>
      <c r="J720" s="131"/>
      <c r="K720" s="131"/>
      <c r="L720" s="131"/>
      <c r="M720" s="132"/>
    </row>
    <row r="721" spans="1:13" ht="13.2">
      <c r="A721" s="131"/>
      <c r="B721" s="131"/>
      <c r="C721" s="131"/>
      <c r="D721" s="131"/>
      <c r="E721" s="131"/>
      <c r="F721" s="131"/>
      <c r="G721" s="131"/>
      <c r="H721" s="131"/>
      <c r="I721" s="131"/>
      <c r="J721" s="131"/>
      <c r="K721" s="131"/>
      <c r="L721" s="131"/>
      <c r="M721" s="132"/>
    </row>
    <row r="722" spans="1:13" ht="13.2">
      <c r="A722" s="131"/>
      <c r="B722" s="131"/>
      <c r="C722" s="131"/>
      <c r="D722" s="131"/>
      <c r="E722" s="131"/>
      <c r="F722" s="131"/>
      <c r="G722" s="131"/>
      <c r="H722" s="131"/>
      <c r="I722" s="131"/>
      <c r="J722" s="131"/>
      <c r="K722" s="131"/>
      <c r="L722" s="131"/>
      <c r="M722" s="132"/>
    </row>
    <row r="723" spans="1:13" ht="13.2">
      <c r="A723" s="131"/>
      <c r="B723" s="131"/>
      <c r="C723" s="131"/>
      <c r="D723" s="131"/>
      <c r="E723" s="131"/>
      <c r="F723" s="131"/>
      <c r="G723" s="131"/>
      <c r="H723" s="131"/>
      <c r="I723" s="131"/>
      <c r="J723" s="131"/>
      <c r="K723" s="131"/>
      <c r="L723" s="131"/>
      <c r="M723" s="132"/>
    </row>
    <row r="724" spans="1:13" ht="13.2">
      <c r="A724" s="131"/>
      <c r="B724" s="131"/>
      <c r="C724" s="131"/>
      <c r="D724" s="131"/>
      <c r="E724" s="131"/>
      <c r="F724" s="131"/>
      <c r="G724" s="131"/>
      <c r="H724" s="131"/>
      <c r="I724" s="131"/>
      <c r="J724" s="131"/>
      <c r="K724" s="131"/>
      <c r="L724" s="131"/>
      <c r="M724" s="132"/>
    </row>
    <row r="725" spans="1:13" ht="13.2">
      <c r="A725" s="131"/>
      <c r="B725" s="131"/>
      <c r="C725" s="131"/>
      <c r="D725" s="131"/>
      <c r="E725" s="131"/>
      <c r="F725" s="131"/>
      <c r="G725" s="131"/>
      <c r="H725" s="131"/>
      <c r="I725" s="131"/>
      <c r="J725" s="131"/>
      <c r="K725" s="131"/>
      <c r="L725" s="131"/>
      <c r="M725" s="132"/>
    </row>
    <row r="726" spans="1:13" ht="13.2">
      <c r="A726" s="131"/>
      <c r="B726" s="131"/>
      <c r="C726" s="131"/>
      <c r="D726" s="131"/>
      <c r="E726" s="131"/>
      <c r="F726" s="131"/>
      <c r="G726" s="131"/>
      <c r="H726" s="131"/>
      <c r="I726" s="131"/>
      <c r="J726" s="131"/>
      <c r="K726" s="131"/>
      <c r="L726" s="131"/>
      <c r="M726" s="132"/>
    </row>
    <row r="727" spans="1:13" ht="13.2">
      <c r="A727" s="131"/>
      <c r="B727" s="131"/>
      <c r="C727" s="131"/>
      <c r="D727" s="131"/>
      <c r="E727" s="131"/>
      <c r="F727" s="131"/>
      <c r="G727" s="131"/>
      <c r="H727" s="131"/>
      <c r="I727" s="131"/>
      <c r="J727" s="131"/>
      <c r="K727" s="131"/>
      <c r="L727" s="131"/>
      <c r="M727" s="132"/>
    </row>
    <row r="728" spans="1:13" ht="13.2">
      <c r="A728" s="131"/>
      <c r="B728" s="131"/>
      <c r="C728" s="131"/>
      <c r="D728" s="131"/>
      <c r="E728" s="131"/>
      <c r="F728" s="131"/>
      <c r="G728" s="131"/>
      <c r="H728" s="131"/>
      <c r="I728" s="131"/>
      <c r="J728" s="131"/>
      <c r="K728" s="131"/>
      <c r="L728" s="131"/>
      <c r="M728" s="132"/>
    </row>
    <row r="729" spans="1:13" ht="13.2">
      <c r="A729" s="131"/>
      <c r="B729" s="131"/>
      <c r="C729" s="131"/>
      <c r="D729" s="131"/>
      <c r="E729" s="131"/>
      <c r="F729" s="131"/>
      <c r="G729" s="131"/>
      <c r="H729" s="131"/>
      <c r="I729" s="131"/>
      <c r="J729" s="131"/>
      <c r="K729" s="131"/>
      <c r="L729" s="131"/>
      <c r="M729" s="132"/>
    </row>
    <row r="730" spans="1:13" ht="13.2">
      <c r="A730" s="131"/>
      <c r="B730" s="131"/>
      <c r="C730" s="131"/>
      <c r="D730" s="131"/>
      <c r="E730" s="131"/>
      <c r="F730" s="131"/>
      <c r="G730" s="131"/>
      <c r="H730" s="131"/>
      <c r="I730" s="131"/>
      <c r="J730" s="131"/>
      <c r="K730" s="131"/>
      <c r="L730" s="131"/>
      <c r="M730" s="132"/>
    </row>
    <row r="731" spans="1:13" ht="13.2">
      <c r="A731" s="131"/>
      <c r="B731" s="131"/>
      <c r="C731" s="131"/>
      <c r="D731" s="131"/>
      <c r="E731" s="131"/>
      <c r="F731" s="131"/>
      <c r="G731" s="131"/>
      <c r="H731" s="131"/>
      <c r="I731" s="131"/>
      <c r="J731" s="131"/>
      <c r="K731" s="131"/>
      <c r="L731" s="131"/>
      <c r="M731" s="132"/>
    </row>
    <row r="732" spans="1:13" ht="13.2">
      <c r="A732" s="131"/>
      <c r="B732" s="131"/>
      <c r="C732" s="131"/>
      <c r="D732" s="131"/>
      <c r="E732" s="131"/>
      <c r="F732" s="131"/>
      <c r="G732" s="131"/>
      <c r="H732" s="131"/>
      <c r="I732" s="131"/>
      <c r="J732" s="131"/>
      <c r="K732" s="131"/>
      <c r="L732" s="131"/>
      <c r="M732" s="132"/>
    </row>
    <row r="733" spans="1:13" ht="13.2">
      <c r="A733" s="131"/>
      <c r="B733" s="131"/>
      <c r="C733" s="131"/>
      <c r="D733" s="131"/>
      <c r="E733" s="131"/>
      <c r="F733" s="131"/>
      <c r="G733" s="131"/>
      <c r="H733" s="131"/>
      <c r="I733" s="131"/>
      <c r="J733" s="131"/>
      <c r="K733" s="131"/>
      <c r="L733" s="131"/>
      <c r="M733" s="132"/>
    </row>
    <row r="734" spans="1:13" ht="13.2">
      <c r="A734" s="131"/>
      <c r="B734" s="131"/>
      <c r="C734" s="131"/>
      <c r="D734" s="131"/>
      <c r="E734" s="131"/>
      <c r="F734" s="131"/>
      <c r="G734" s="131"/>
      <c r="H734" s="131"/>
      <c r="I734" s="131"/>
      <c r="J734" s="131"/>
      <c r="K734" s="131"/>
      <c r="L734" s="131"/>
      <c r="M734" s="132"/>
    </row>
    <row r="735" spans="1:13" ht="13.2">
      <c r="A735" s="131"/>
      <c r="B735" s="131"/>
      <c r="C735" s="131"/>
      <c r="D735" s="131"/>
      <c r="E735" s="131"/>
      <c r="F735" s="131"/>
      <c r="G735" s="131"/>
      <c r="H735" s="131"/>
      <c r="I735" s="131"/>
      <c r="J735" s="131"/>
      <c r="K735" s="131"/>
      <c r="L735" s="131"/>
      <c r="M735" s="132"/>
    </row>
    <row r="736" spans="1:13" ht="13.2">
      <c r="A736" s="131"/>
      <c r="B736" s="131"/>
      <c r="C736" s="131"/>
      <c r="D736" s="131"/>
      <c r="E736" s="131"/>
      <c r="F736" s="131"/>
      <c r="G736" s="131"/>
      <c r="H736" s="131"/>
      <c r="I736" s="131"/>
      <c r="J736" s="131"/>
      <c r="K736" s="131"/>
      <c r="L736" s="131"/>
      <c r="M736" s="132"/>
    </row>
    <row r="737" spans="1:13" ht="13.2">
      <c r="A737" s="131"/>
      <c r="B737" s="131"/>
      <c r="C737" s="131"/>
      <c r="D737" s="131"/>
      <c r="E737" s="131"/>
      <c r="F737" s="131"/>
      <c r="G737" s="131"/>
      <c r="H737" s="131"/>
      <c r="I737" s="131"/>
      <c r="J737" s="131"/>
      <c r="K737" s="131"/>
      <c r="L737" s="131"/>
      <c r="M737" s="132"/>
    </row>
    <row r="738" spans="1:13" ht="13.2">
      <c r="A738" s="131"/>
      <c r="B738" s="131"/>
      <c r="C738" s="131"/>
      <c r="D738" s="131"/>
      <c r="E738" s="131"/>
      <c r="F738" s="131"/>
      <c r="G738" s="131"/>
      <c r="H738" s="131"/>
      <c r="I738" s="131"/>
      <c r="J738" s="131"/>
      <c r="K738" s="131"/>
      <c r="L738" s="131"/>
      <c r="M738" s="132"/>
    </row>
    <row r="739" spans="1:13" ht="13.2">
      <c r="A739" s="131"/>
      <c r="B739" s="131"/>
      <c r="C739" s="131"/>
      <c r="D739" s="131"/>
      <c r="E739" s="131"/>
      <c r="F739" s="131"/>
      <c r="G739" s="131"/>
      <c r="H739" s="131"/>
      <c r="I739" s="131"/>
      <c r="J739" s="131"/>
      <c r="K739" s="131"/>
      <c r="L739" s="131"/>
      <c r="M739" s="132"/>
    </row>
    <row r="740" spans="1:13" ht="13.2">
      <c r="A740" s="131"/>
      <c r="B740" s="131"/>
      <c r="C740" s="131"/>
      <c r="D740" s="131"/>
      <c r="E740" s="131"/>
      <c r="F740" s="131"/>
      <c r="G740" s="131"/>
      <c r="H740" s="131"/>
      <c r="I740" s="131"/>
      <c r="J740" s="131"/>
      <c r="K740" s="131"/>
      <c r="L740" s="131"/>
      <c r="M740" s="132"/>
    </row>
    <row r="741" spans="1:13" ht="13.2">
      <c r="A741" s="131"/>
      <c r="B741" s="131"/>
      <c r="C741" s="131"/>
      <c r="D741" s="131"/>
      <c r="E741" s="131"/>
      <c r="F741" s="131"/>
      <c r="G741" s="131"/>
      <c r="H741" s="131"/>
      <c r="I741" s="131"/>
      <c r="J741" s="131"/>
      <c r="K741" s="131"/>
      <c r="L741" s="131"/>
      <c r="M741" s="132"/>
    </row>
    <row r="742" spans="1:13" ht="13.2">
      <c r="A742" s="131"/>
      <c r="B742" s="131"/>
      <c r="C742" s="131"/>
      <c r="D742" s="131"/>
      <c r="E742" s="131"/>
      <c r="F742" s="131"/>
      <c r="G742" s="131"/>
      <c r="H742" s="131"/>
      <c r="I742" s="131"/>
      <c r="J742" s="131"/>
      <c r="K742" s="131"/>
      <c r="L742" s="131"/>
      <c r="M742" s="132"/>
    </row>
    <row r="743" spans="1:13" ht="13.2">
      <c r="A743" s="131"/>
      <c r="B743" s="131"/>
      <c r="C743" s="131"/>
      <c r="D743" s="131"/>
      <c r="E743" s="131"/>
      <c r="F743" s="131"/>
      <c r="G743" s="131"/>
      <c r="H743" s="131"/>
      <c r="I743" s="131"/>
      <c r="J743" s="131"/>
      <c r="K743" s="131"/>
      <c r="L743" s="131"/>
      <c r="M743" s="132"/>
    </row>
    <row r="744" spans="1:13" ht="13.2">
      <c r="A744" s="131"/>
      <c r="B744" s="131"/>
      <c r="C744" s="131"/>
      <c r="D744" s="131"/>
      <c r="E744" s="131"/>
      <c r="F744" s="131"/>
      <c r="G744" s="131"/>
      <c r="H744" s="131"/>
      <c r="I744" s="131"/>
      <c r="J744" s="131"/>
      <c r="K744" s="131"/>
      <c r="L744" s="131"/>
      <c r="M744" s="132"/>
    </row>
    <row r="745" spans="1:13" ht="13.2">
      <c r="A745" s="131"/>
      <c r="B745" s="131"/>
      <c r="C745" s="131"/>
      <c r="D745" s="131"/>
      <c r="E745" s="131"/>
      <c r="F745" s="131"/>
      <c r="G745" s="131"/>
      <c r="H745" s="131"/>
      <c r="I745" s="131"/>
      <c r="J745" s="131"/>
      <c r="K745" s="131"/>
      <c r="L745" s="131"/>
      <c r="M745" s="132"/>
    </row>
    <row r="746" spans="1:13" ht="13.2">
      <c r="A746" s="131"/>
      <c r="B746" s="131"/>
      <c r="C746" s="131"/>
      <c r="D746" s="131"/>
      <c r="E746" s="131"/>
      <c r="F746" s="131"/>
      <c r="G746" s="131"/>
      <c r="H746" s="131"/>
      <c r="I746" s="131"/>
      <c r="J746" s="131"/>
      <c r="K746" s="131"/>
      <c r="L746" s="131"/>
      <c r="M746" s="132"/>
    </row>
    <row r="747" spans="1:13" ht="13.2">
      <c r="A747" s="131"/>
      <c r="B747" s="131"/>
      <c r="C747" s="131"/>
      <c r="D747" s="131"/>
      <c r="E747" s="131"/>
      <c r="F747" s="131"/>
      <c r="G747" s="131"/>
      <c r="H747" s="131"/>
      <c r="I747" s="131"/>
      <c r="J747" s="131"/>
      <c r="K747" s="131"/>
      <c r="L747" s="131"/>
      <c r="M747" s="132"/>
    </row>
    <row r="748" spans="1:13" ht="13.2">
      <c r="A748" s="131"/>
      <c r="B748" s="131"/>
      <c r="C748" s="131"/>
      <c r="D748" s="131"/>
      <c r="E748" s="131"/>
      <c r="F748" s="131"/>
      <c r="G748" s="131"/>
      <c r="H748" s="131"/>
      <c r="I748" s="131"/>
      <c r="J748" s="131"/>
      <c r="K748" s="131"/>
      <c r="L748" s="131"/>
      <c r="M748" s="132"/>
    </row>
    <row r="749" spans="1:13" ht="13.2">
      <c r="A749" s="131"/>
      <c r="B749" s="131"/>
      <c r="C749" s="131"/>
      <c r="D749" s="131"/>
      <c r="E749" s="131"/>
      <c r="F749" s="131"/>
      <c r="G749" s="131"/>
      <c r="H749" s="131"/>
      <c r="I749" s="131"/>
      <c r="J749" s="131"/>
      <c r="K749" s="131"/>
      <c r="L749" s="131"/>
      <c r="M749" s="132"/>
    </row>
    <row r="750" spans="1:13" ht="13.2">
      <c r="A750" s="131"/>
      <c r="B750" s="131"/>
      <c r="C750" s="131"/>
      <c r="D750" s="131"/>
      <c r="E750" s="131"/>
      <c r="F750" s="131"/>
      <c r="G750" s="131"/>
      <c r="H750" s="131"/>
      <c r="I750" s="131"/>
      <c r="J750" s="131"/>
      <c r="K750" s="131"/>
      <c r="L750" s="131"/>
      <c r="M750" s="132"/>
    </row>
    <row r="751" spans="1:13" ht="13.2">
      <c r="A751" s="131"/>
      <c r="B751" s="131"/>
      <c r="C751" s="131"/>
      <c r="D751" s="131"/>
      <c r="E751" s="131"/>
      <c r="F751" s="131"/>
      <c r="G751" s="131"/>
      <c r="H751" s="131"/>
      <c r="I751" s="131"/>
      <c r="J751" s="131"/>
      <c r="K751" s="131"/>
      <c r="L751" s="131"/>
      <c r="M751" s="132"/>
    </row>
    <row r="752" spans="1:13" ht="13.2">
      <c r="A752" s="131"/>
      <c r="B752" s="131"/>
      <c r="C752" s="131"/>
      <c r="D752" s="131"/>
      <c r="E752" s="131"/>
      <c r="F752" s="131"/>
      <c r="G752" s="131"/>
      <c r="H752" s="131"/>
      <c r="I752" s="131"/>
      <c r="J752" s="131"/>
      <c r="K752" s="131"/>
      <c r="L752" s="131"/>
      <c r="M752" s="132"/>
    </row>
    <row r="753" spans="1:13" ht="13.2">
      <c r="A753" s="131"/>
      <c r="B753" s="131"/>
      <c r="C753" s="131"/>
      <c r="D753" s="131"/>
      <c r="E753" s="131"/>
      <c r="F753" s="131"/>
      <c r="G753" s="131"/>
      <c r="H753" s="131"/>
      <c r="I753" s="131"/>
      <c r="J753" s="131"/>
      <c r="K753" s="131"/>
      <c r="L753" s="131"/>
      <c r="M753" s="132"/>
    </row>
    <row r="754" spans="1:13" ht="13.2">
      <c r="A754" s="131"/>
      <c r="B754" s="131"/>
      <c r="C754" s="131"/>
      <c r="D754" s="131"/>
      <c r="E754" s="131"/>
      <c r="F754" s="131"/>
      <c r="G754" s="131"/>
      <c r="H754" s="131"/>
      <c r="I754" s="131"/>
      <c r="J754" s="131"/>
      <c r="K754" s="131"/>
      <c r="L754" s="131"/>
      <c r="M754" s="132"/>
    </row>
    <row r="755" spans="1:13" ht="13.2">
      <c r="A755" s="131"/>
      <c r="B755" s="131"/>
      <c r="C755" s="131"/>
      <c r="D755" s="131"/>
      <c r="E755" s="131"/>
      <c r="F755" s="131"/>
      <c r="G755" s="131"/>
      <c r="H755" s="131"/>
      <c r="I755" s="131"/>
      <c r="J755" s="131"/>
      <c r="K755" s="131"/>
      <c r="L755" s="131"/>
      <c r="M755" s="132"/>
    </row>
    <row r="756" spans="1:13" ht="13.2">
      <c r="A756" s="131"/>
      <c r="B756" s="131"/>
      <c r="C756" s="131"/>
      <c r="D756" s="131"/>
      <c r="E756" s="131"/>
      <c r="F756" s="131"/>
      <c r="G756" s="131"/>
      <c r="H756" s="131"/>
      <c r="I756" s="131"/>
      <c r="J756" s="131"/>
      <c r="K756" s="131"/>
      <c r="L756" s="131"/>
      <c r="M756" s="132"/>
    </row>
    <row r="757" spans="1:13" ht="13.2">
      <c r="A757" s="131"/>
      <c r="B757" s="131"/>
      <c r="C757" s="131"/>
      <c r="D757" s="131"/>
      <c r="E757" s="131"/>
      <c r="F757" s="131"/>
      <c r="G757" s="131"/>
      <c r="H757" s="131"/>
      <c r="I757" s="131"/>
      <c r="J757" s="131"/>
      <c r="K757" s="131"/>
      <c r="L757" s="131"/>
      <c r="M757" s="132"/>
    </row>
    <row r="758" spans="1:13" ht="13.2">
      <c r="A758" s="131"/>
      <c r="B758" s="131"/>
      <c r="C758" s="131"/>
      <c r="D758" s="131"/>
      <c r="E758" s="131"/>
      <c r="F758" s="131"/>
      <c r="G758" s="131"/>
      <c r="H758" s="131"/>
      <c r="I758" s="131"/>
      <c r="J758" s="131"/>
      <c r="K758" s="131"/>
      <c r="L758" s="131"/>
      <c r="M758" s="132"/>
    </row>
    <row r="759" spans="1:13" ht="13.2">
      <c r="A759" s="131"/>
      <c r="B759" s="131"/>
      <c r="C759" s="131"/>
      <c r="D759" s="131"/>
      <c r="E759" s="131"/>
      <c r="F759" s="131"/>
      <c r="G759" s="131"/>
      <c r="H759" s="131"/>
      <c r="I759" s="131"/>
      <c r="J759" s="131"/>
      <c r="K759" s="131"/>
      <c r="L759" s="131"/>
      <c r="M759" s="132"/>
    </row>
    <row r="760" spans="1:13" ht="13.2">
      <c r="A760" s="131"/>
      <c r="B760" s="131"/>
      <c r="C760" s="131"/>
      <c r="D760" s="131"/>
      <c r="E760" s="131"/>
      <c r="F760" s="131"/>
      <c r="G760" s="131"/>
      <c r="H760" s="131"/>
      <c r="I760" s="131"/>
      <c r="J760" s="131"/>
      <c r="K760" s="131"/>
      <c r="L760" s="131"/>
      <c r="M760" s="132"/>
    </row>
    <row r="761" spans="1:13" ht="13.2">
      <c r="A761" s="131"/>
      <c r="B761" s="131"/>
      <c r="C761" s="131"/>
      <c r="D761" s="131"/>
      <c r="E761" s="131"/>
      <c r="F761" s="131"/>
      <c r="G761" s="131"/>
      <c r="H761" s="131"/>
      <c r="I761" s="131"/>
      <c r="J761" s="131"/>
      <c r="K761" s="131"/>
      <c r="L761" s="131"/>
      <c r="M761" s="132"/>
    </row>
    <row r="762" spans="1:13" ht="13.2">
      <c r="A762" s="131"/>
      <c r="B762" s="131"/>
      <c r="C762" s="131"/>
      <c r="D762" s="131"/>
      <c r="E762" s="131"/>
      <c r="F762" s="131"/>
      <c r="G762" s="131"/>
      <c r="H762" s="131"/>
      <c r="I762" s="131"/>
      <c r="J762" s="131"/>
      <c r="K762" s="131"/>
      <c r="L762" s="131"/>
      <c r="M762" s="132"/>
    </row>
    <row r="763" spans="1:13" ht="13.2">
      <c r="A763" s="131"/>
      <c r="B763" s="131"/>
      <c r="C763" s="131"/>
      <c r="D763" s="131"/>
      <c r="E763" s="131"/>
      <c r="F763" s="131"/>
      <c r="G763" s="131"/>
      <c r="H763" s="131"/>
      <c r="I763" s="131"/>
      <c r="J763" s="131"/>
      <c r="K763" s="131"/>
      <c r="L763" s="131"/>
      <c r="M763" s="132"/>
    </row>
    <row r="764" spans="1:13" ht="13.2">
      <c r="A764" s="131"/>
      <c r="B764" s="131"/>
      <c r="C764" s="131"/>
      <c r="D764" s="131"/>
      <c r="E764" s="131"/>
      <c r="F764" s="131"/>
      <c r="G764" s="131"/>
      <c r="H764" s="131"/>
      <c r="I764" s="131"/>
      <c r="J764" s="131"/>
      <c r="K764" s="131"/>
      <c r="L764" s="131"/>
      <c r="M764" s="132"/>
    </row>
    <row r="765" spans="1:13" ht="13.2">
      <c r="A765" s="131"/>
      <c r="B765" s="131"/>
      <c r="C765" s="131"/>
      <c r="D765" s="131"/>
      <c r="E765" s="131"/>
      <c r="F765" s="131"/>
      <c r="G765" s="131"/>
      <c r="H765" s="131"/>
      <c r="I765" s="131"/>
      <c r="J765" s="131"/>
      <c r="K765" s="131"/>
      <c r="L765" s="131"/>
      <c r="M765" s="132"/>
    </row>
    <row r="766" spans="1:13" ht="13.2">
      <c r="A766" s="131"/>
      <c r="B766" s="131"/>
      <c r="C766" s="131"/>
      <c r="D766" s="131"/>
      <c r="E766" s="131"/>
      <c r="F766" s="131"/>
      <c r="G766" s="131"/>
      <c r="H766" s="131"/>
      <c r="I766" s="131"/>
      <c r="J766" s="131"/>
      <c r="K766" s="131"/>
      <c r="L766" s="131"/>
      <c r="M766" s="132"/>
    </row>
    <row r="767" spans="1:13" ht="13.2">
      <c r="A767" s="131"/>
      <c r="B767" s="131"/>
      <c r="C767" s="131"/>
      <c r="D767" s="131"/>
      <c r="E767" s="131"/>
      <c r="F767" s="131"/>
      <c r="G767" s="131"/>
      <c r="H767" s="131"/>
      <c r="I767" s="131"/>
      <c r="J767" s="131"/>
      <c r="K767" s="131"/>
      <c r="L767" s="131"/>
      <c r="M767" s="132"/>
    </row>
    <row r="768" spans="1:13" ht="13.2">
      <c r="A768" s="131"/>
      <c r="B768" s="131"/>
      <c r="C768" s="131"/>
      <c r="D768" s="131"/>
      <c r="E768" s="131"/>
      <c r="F768" s="131"/>
      <c r="G768" s="131"/>
      <c r="H768" s="131"/>
      <c r="I768" s="131"/>
      <c r="J768" s="131"/>
      <c r="K768" s="131"/>
      <c r="L768" s="131"/>
      <c r="M768" s="132"/>
    </row>
    <row r="769" spans="1:13" ht="13.2">
      <c r="A769" s="131"/>
      <c r="B769" s="131"/>
      <c r="C769" s="131"/>
      <c r="D769" s="131"/>
      <c r="E769" s="131"/>
      <c r="F769" s="131"/>
      <c r="G769" s="131"/>
      <c r="H769" s="131"/>
      <c r="I769" s="131"/>
      <c r="J769" s="131"/>
      <c r="K769" s="131"/>
      <c r="L769" s="131"/>
      <c r="M769" s="132"/>
    </row>
    <row r="770" spans="1:13" ht="13.2">
      <c r="A770" s="131"/>
      <c r="B770" s="131"/>
      <c r="C770" s="131"/>
      <c r="D770" s="131"/>
      <c r="E770" s="131"/>
      <c r="F770" s="131"/>
      <c r="G770" s="131"/>
      <c r="H770" s="131"/>
      <c r="I770" s="131"/>
      <c r="J770" s="131"/>
      <c r="K770" s="131"/>
      <c r="L770" s="131"/>
      <c r="M770" s="132"/>
    </row>
    <row r="771" spans="1:13" ht="13.2">
      <c r="A771" s="131"/>
      <c r="B771" s="131"/>
      <c r="C771" s="131"/>
      <c r="D771" s="131"/>
      <c r="E771" s="131"/>
      <c r="F771" s="131"/>
      <c r="G771" s="131"/>
      <c r="H771" s="131"/>
      <c r="I771" s="131"/>
      <c r="J771" s="131"/>
      <c r="K771" s="131"/>
      <c r="L771" s="131"/>
      <c r="M771" s="132"/>
    </row>
    <row r="772" spans="1:13" ht="13.2">
      <c r="A772" s="131"/>
      <c r="B772" s="131"/>
      <c r="C772" s="131"/>
      <c r="D772" s="131"/>
      <c r="E772" s="131"/>
      <c r="F772" s="131"/>
      <c r="G772" s="131"/>
      <c r="H772" s="131"/>
      <c r="I772" s="131"/>
      <c r="J772" s="131"/>
      <c r="K772" s="131"/>
      <c r="L772" s="131"/>
      <c r="M772" s="132"/>
    </row>
    <row r="773" spans="1:13" ht="13.2">
      <c r="A773" s="131"/>
      <c r="B773" s="131"/>
      <c r="C773" s="131"/>
      <c r="D773" s="131"/>
      <c r="E773" s="131"/>
      <c r="F773" s="131"/>
      <c r="G773" s="131"/>
      <c r="H773" s="131"/>
      <c r="I773" s="131"/>
      <c r="J773" s="131"/>
      <c r="K773" s="131"/>
      <c r="L773" s="131"/>
      <c r="M773" s="132"/>
    </row>
    <row r="774" spans="1:13" ht="13.2">
      <c r="A774" s="131"/>
      <c r="B774" s="131"/>
      <c r="C774" s="131"/>
      <c r="D774" s="131"/>
      <c r="E774" s="131"/>
      <c r="F774" s="131"/>
      <c r="G774" s="131"/>
      <c r="H774" s="131"/>
      <c r="I774" s="131"/>
      <c r="J774" s="131"/>
      <c r="K774" s="131"/>
      <c r="L774" s="131"/>
      <c r="M774" s="132"/>
    </row>
    <row r="775" spans="1:13" ht="13.2">
      <c r="A775" s="131"/>
      <c r="B775" s="131"/>
      <c r="C775" s="131"/>
      <c r="D775" s="131"/>
      <c r="E775" s="131"/>
      <c r="F775" s="131"/>
      <c r="G775" s="131"/>
      <c r="H775" s="131"/>
      <c r="I775" s="131"/>
      <c r="J775" s="131"/>
      <c r="K775" s="131"/>
      <c r="L775" s="131"/>
      <c r="M775" s="132"/>
    </row>
    <row r="776" spans="1:13" ht="13.2">
      <c r="A776" s="131"/>
      <c r="B776" s="131"/>
      <c r="C776" s="131"/>
      <c r="D776" s="131"/>
      <c r="E776" s="131"/>
      <c r="F776" s="131"/>
      <c r="G776" s="131"/>
      <c r="H776" s="131"/>
      <c r="I776" s="131"/>
      <c r="J776" s="131"/>
      <c r="K776" s="131"/>
      <c r="L776" s="131"/>
      <c r="M776" s="132"/>
    </row>
    <row r="777" spans="1:13" ht="13.2">
      <c r="A777" s="131"/>
      <c r="B777" s="131"/>
      <c r="C777" s="131"/>
      <c r="D777" s="131"/>
      <c r="E777" s="131"/>
      <c r="F777" s="131"/>
      <c r="G777" s="131"/>
      <c r="H777" s="131"/>
      <c r="I777" s="131"/>
      <c r="J777" s="131"/>
      <c r="K777" s="131"/>
      <c r="L777" s="131"/>
      <c r="M777" s="132"/>
    </row>
    <row r="778" spans="1:13" ht="13.2">
      <c r="A778" s="131"/>
      <c r="B778" s="131"/>
      <c r="C778" s="131"/>
      <c r="D778" s="131"/>
      <c r="E778" s="131"/>
      <c r="F778" s="131"/>
      <c r="G778" s="131"/>
      <c r="H778" s="131"/>
      <c r="I778" s="131"/>
      <c r="J778" s="131"/>
      <c r="K778" s="131"/>
      <c r="L778" s="131"/>
      <c r="M778" s="132"/>
    </row>
    <row r="779" spans="1:13" ht="13.2">
      <c r="A779" s="131"/>
      <c r="B779" s="131"/>
      <c r="C779" s="131"/>
      <c r="D779" s="131"/>
      <c r="E779" s="131"/>
      <c r="F779" s="131"/>
      <c r="G779" s="131"/>
      <c r="H779" s="131"/>
      <c r="I779" s="131"/>
      <c r="J779" s="131"/>
      <c r="K779" s="131"/>
      <c r="L779" s="131"/>
      <c r="M779" s="132"/>
    </row>
    <row r="780" spans="1:13" ht="13.2">
      <c r="A780" s="131"/>
      <c r="B780" s="131"/>
      <c r="C780" s="131"/>
      <c r="D780" s="131"/>
      <c r="E780" s="131"/>
      <c r="F780" s="131"/>
      <c r="G780" s="131"/>
      <c r="H780" s="131"/>
      <c r="I780" s="131"/>
      <c r="J780" s="131"/>
      <c r="K780" s="131"/>
      <c r="L780" s="131"/>
      <c r="M780" s="132"/>
    </row>
    <row r="781" spans="1:13" ht="13.2">
      <c r="A781" s="131"/>
      <c r="B781" s="131"/>
      <c r="C781" s="131"/>
      <c r="D781" s="131"/>
      <c r="E781" s="131"/>
      <c r="F781" s="131"/>
      <c r="G781" s="131"/>
      <c r="H781" s="131"/>
      <c r="I781" s="131"/>
      <c r="J781" s="131"/>
      <c r="K781" s="131"/>
      <c r="L781" s="131"/>
      <c r="M781" s="132"/>
    </row>
    <row r="782" spans="1:13" ht="13.2">
      <c r="A782" s="131"/>
      <c r="B782" s="131"/>
      <c r="C782" s="131"/>
      <c r="D782" s="131"/>
      <c r="E782" s="131"/>
      <c r="F782" s="131"/>
      <c r="G782" s="131"/>
      <c r="H782" s="131"/>
      <c r="I782" s="131"/>
      <c r="J782" s="131"/>
      <c r="K782" s="131"/>
      <c r="L782" s="131"/>
      <c r="M782" s="132"/>
    </row>
    <row r="783" spans="1:13" ht="13.2">
      <c r="A783" s="131"/>
      <c r="B783" s="131"/>
      <c r="C783" s="131"/>
      <c r="D783" s="131"/>
      <c r="E783" s="131"/>
      <c r="F783" s="131"/>
      <c r="G783" s="131"/>
      <c r="H783" s="131"/>
      <c r="I783" s="131"/>
      <c r="J783" s="131"/>
      <c r="K783" s="131"/>
      <c r="L783" s="131"/>
      <c r="M783" s="132"/>
    </row>
    <row r="784" spans="1:13" ht="13.2">
      <c r="A784" s="131"/>
      <c r="B784" s="131"/>
      <c r="C784" s="131"/>
      <c r="D784" s="131"/>
      <c r="E784" s="131"/>
      <c r="F784" s="131"/>
      <c r="G784" s="131"/>
      <c r="H784" s="131"/>
      <c r="I784" s="131"/>
      <c r="J784" s="131"/>
      <c r="K784" s="131"/>
      <c r="L784" s="131"/>
      <c r="M784" s="132"/>
    </row>
    <row r="785" spans="1:13" ht="13.2">
      <c r="A785" s="131"/>
      <c r="B785" s="131"/>
      <c r="C785" s="131"/>
      <c r="D785" s="131"/>
      <c r="E785" s="131"/>
      <c r="F785" s="131"/>
      <c r="G785" s="131"/>
      <c r="H785" s="131"/>
      <c r="I785" s="131"/>
      <c r="J785" s="131"/>
      <c r="K785" s="131"/>
      <c r="L785" s="131"/>
      <c r="M785" s="132"/>
    </row>
    <row r="786" spans="1:13" ht="13.2">
      <c r="A786" s="131"/>
      <c r="B786" s="131"/>
      <c r="C786" s="131"/>
      <c r="D786" s="131"/>
      <c r="E786" s="131"/>
      <c r="F786" s="131"/>
      <c r="G786" s="131"/>
      <c r="H786" s="131"/>
      <c r="I786" s="131"/>
      <c r="J786" s="131"/>
      <c r="K786" s="131"/>
      <c r="L786" s="131"/>
      <c r="M786" s="132"/>
    </row>
    <row r="787" spans="1:13" ht="13.2">
      <c r="A787" s="131"/>
      <c r="B787" s="131"/>
      <c r="C787" s="131"/>
      <c r="D787" s="131"/>
      <c r="E787" s="131"/>
      <c r="F787" s="131"/>
      <c r="G787" s="131"/>
      <c r="H787" s="131"/>
      <c r="I787" s="131"/>
      <c r="J787" s="131"/>
      <c r="K787" s="131"/>
      <c r="L787" s="131"/>
      <c r="M787" s="132"/>
    </row>
    <row r="788" spans="1:13" ht="13.2">
      <c r="A788" s="131"/>
      <c r="B788" s="131"/>
      <c r="C788" s="131"/>
      <c r="D788" s="131"/>
      <c r="E788" s="131"/>
      <c r="F788" s="131"/>
      <c r="G788" s="131"/>
      <c r="H788" s="131"/>
      <c r="I788" s="131"/>
      <c r="J788" s="131"/>
      <c r="K788" s="131"/>
      <c r="L788" s="131"/>
      <c r="M788" s="132"/>
    </row>
    <row r="789" spans="1:13" ht="13.2">
      <c r="A789" s="131"/>
      <c r="B789" s="131"/>
      <c r="C789" s="131"/>
      <c r="D789" s="131"/>
      <c r="E789" s="131"/>
      <c r="F789" s="131"/>
      <c r="G789" s="131"/>
      <c r="H789" s="131"/>
      <c r="I789" s="131"/>
      <c r="J789" s="131"/>
      <c r="K789" s="131"/>
      <c r="L789" s="131"/>
      <c r="M789" s="132"/>
    </row>
    <row r="790" spans="1:13" ht="13.2">
      <c r="A790" s="131"/>
      <c r="B790" s="131"/>
      <c r="C790" s="131"/>
      <c r="D790" s="131"/>
      <c r="E790" s="131"/>
      <c r="F790" s="131"/>
      <c r="G790" s="131"/>
      <c r="H790" s="131"/>
      <c r="I790" s="131"/>
      <c r="J790" s="131"/>
      <c r="K790" s="131"/>
      <c r="L790" s="131"/>
      <c r="M790" s="132"/>
    </row>
    <row r="791" spans="1:13" ht="13.2">
      <c r="A791" s="131"/>
      <c r="B791" s="131"/>
      <c r="C791" s="131"/>
      <c r="D791" s="131"/>
      <c r="E791" s="131"/>
      <c r="F791" s="131"/>
      <c r="G791" s="131"/>
      <c r="H791" s="131"/>
      <c r="I791" s="131"/>
      <c r="J791" s="131"/>
      <c r="K791" s="131"/>
      <c r="L791" s="131"/>
      <c r="M791" s="132"/>
    </row>
    <row r="792" spans="1:13" ht="13.2">
      <c r="A792" s="131"/>
      <c r="B792" s="131"/>
      <c r="C792" s="131"/>
      <c r="D792" s="131"/>
      <c r="E792" s="131"/>
      <c r="F792" s="131"/>
      <c r="G792" s="131"/>
      <c r="H792" s="131"/>
      <c r="I792" s="131"/>
      <c r="J792" s="131"/>
      <c r="K792" s="131"/>
      <c r="L792" s="131"/>
      <c r="M792" s="132"/>
    </row>
    <row r="793" spans="1:13" ht="13.2">
      <c r="A793" s="131"/>
      <c r="B793" s="131"/>
      <c r="C793" s="131"/>
      <c r="D793" s="131"/>
      <c r="E793" s="131"/>
      <c r="F793" s="131"/>
      <c r="G793" s="131"/>
      <c r="H793" s="131"/>
      <c r="I793" s="131"/>
      <c r="J793" s="131"/>
      <c r="K793" s="131"/>
      <c r="L793" s="131"/>
      <c r="M793" s="132"/>
    </row>
    <row r="794" spans="1:13" ht="13.2">
      <c r="A794" s="131"/>
      <c r="B794" s="131"/>
      <c r="C794" s="131"/>
      <c r="D794" s="131"/>
      <c r="E794" s="131"/>
      <c r="F794" s="131"/>
      <c r="G794" s="131"/>
      <c r="H794" s="131"/>
      <c r="I794" s="131"/>
      <c r="J794" s="131"/>
      <c r="K794" s="131"/>
      <c r="L794" s="131"/>
      <c r="M794" s="132"/>
    </row>
    <row r="795" spans="1:13" ht="13.2">
      <c r="A795" s="131"/>
      <c r="B795" s="131"/>
      <c r="C795" s="131"/>
      <c r="D795" s="131"/>
      <c r="E795" s="131"/>
      <c r="F795" s="131"/>
      <c r="G795" s="131"/>
      <c r="H795" s="131"/>
      <c r="I795" s="131"/>
      <c r="J795" s="131"/>
      <c r="K795" s="131"/>
      <c r="L795" s="131"/>
      <c r="M795" s="132"/>
    </row>
    <row r="796" spans="1:13" ht="13.2">
      <c r="A796" s="131"/>
      <c r="B796" s="131"/>
      <c r="C796" s="131"/>
      <c r="D796" s="131"/>
      <c r="E796" s="131"/>
      <c r="F796" s="131"/>
      <c r="G796" s="131"/>
      <c r="H796" s="131"/>
      <c r="I796" s="131"/>
      <c r="J796" s="131"/>
      <c r="K796" s="131"/>
      <c r="L796" s="131"/>
      <c r="M796" s="132"/>
    </row>
    <row r="797" spans="1:13" ht="13.2">
      <c r="A797" s="131"/>
      <c r="B797" s="131"/>
      <c r="C797" s="131"/>
      <c r="D797" s="131"/>
      <c r="E797" s="131"/>
      <c r="F797" s="131"/>
      <c r="G797" s="131"/>
      <c r="H797" s="131"/>
      <c r="I797" s="131"/>
      <c r="J797" s="131"/>
      <c r="K797" s="131"/>
      <c r="L797" s="131"/>
      <c r="M797" s="132"/>
    </row>
    <row r="798" spans="1:13" ht="13.2">
      <c r="A798" s="131"/>
      <c r="B798" s="131"/>
      <c r="C798" s="131"/>
      <c r="D798" s="131"/>
      <c r="E798" s="131"/>
      <c r="F798" s="131"/>
      <c r="G798" s="131"/>
      <c r="H798" s="131"/>
      <c r="I798" s="131"/>
      <c r="J798" s="131"/>
      <c r="K798" s="131"/>
      <c r="L798" s="131"/>
      <c r="M798" s="132"/>
    </row>
    <row r="799" spans="1:13" ht="13.2">
      <c r="A799" s="131"/>
      <c r="B799" s="131"/>
      <c r="C799" s="131"/>
      <c r="D799" s="131"/>
      <c r="E799" s="131"/>
      <c r="F799" s="131"/>
      <c r="G799" s="131"/>
      <c r="H799" s="131"/>
      <c r="I799" s="131"/>
      <c r="J799" s="131"/>
      <c r="K799" s="131"/>
      <c r="L799" s="131"/>
      <c r="M799" s="132"/>
    </row>
    <row r="800" spans="1:13" ht="13.2">
      <c r="A800" s="131"/>
      <c r="B800" s="131"/>
      <c r="C800" s="131"/>
      <c r="D800" s="131"/>
      <c r="E800" s="131"/>
      <c r="F800" s="131"/>
      <c r="G800" s="131"/>
      <c r="H800" s="131"/>
      <c r="I800" s="131"/>
      <c r="J800" s="131"/>
      <c r="K800" s="131"/>
      <c r="L800" s="131"/>
      <c r="M800" s="132"/>
    </row>
    <row r="801" spans="1:13" ht="13.2">
      <c r="A801" s="131"/>
      <c r="B801" s="131"/>
      <c r="C801" s="131"/>
      <c r="D801" s="131"/>
      <c r="E801" s="131"/>
      <c r="F801" s="131"/>
      <c r="G801" s="131"/>
      <c r="H801" s="131"/>
      <c r="I801" s="131"/>
      <c r="J801" s="131"/>
      <c r="K801" s="131"/>
      <c r="L801" s="131"/>
      <c r="M801" s="132"/>
    </row>
    <row r="802" spans="1:13" ht="13.2">
      <c r="A802" s="131"/>
      <c r="B802" s="131"/>
      <c r="C802" s="131"/>
      <c r="D802" s="131"/>
      <c r="E802" s="131"/>
      <c r="F802" s="131"/>
      <c r="G802" s="131"/>
      <c r="H802" s="131"/>
      <c r="I802" s="131"/>
      <c r="J802" s="131"/>
      <c r="K802" s="131"/>
      <c r="L802" s="131"/>
      <c r="M802" s="132"/>
    </row>
    <row r="803" spans="1:13" ht="13.2">
      <c r="A803" s="131"/>
      <c r="B803" s="131"/>
      <c r="C803" s="131"/>
      <c r="D803" s="131"/>
      <c r="E803" s="131"/>
      <c r="F803" s="131"/>
      <c r="G803" s="131"/>
      <c r="H803" s="131"/>
      <c r="I803" s="131"/>
      <c r="J803" s="131"/>
      <c r="K803" s="131"/>
      <c r="L803" s="131"/>
      <c r="M803" s="132"/>
    </row>
    <row r="804" spans="1:13" ht="13.2">
      <c r="A804" s="131"/>
      <c r="B804" s="131"/>
      <c r="C804" s="131"/>
      <c r="D804" s="131"/>
      <c r="E804" s="131"/>
      <c r="F804" s="131"/>
      <c r="G804" s="131"/>
      <c r="H804" s="131"/>
      <c r="I804" s="131"/>
      <c r="J804" s="131"/>
      <c r="K804" s="131"/>
      <c r="L804" s="131"/>
      <c r="M804" s="132"/>
    </row>
    <row r="805" spans="1:13" ht="13.2">
      <c r="A805" s="131"/>
      <c r="B805" s="131"/>
      <c r="C805" s="131"/>
      <c r="D805" s="131"/>
      <c r="E805" s="131"/>
      <c r="F805" s="131"/>
      <c r="G805" s="131"/>
      <c r="H805" s="131"/>
      <c r="I805" s="131"/>
      <c r="J805" s="131"/>
      <c r="K805" s="131"/>
      <c r="L805" s="131"/>
      <c r="M805" s="132"/>
    </row>
    <row r="806" spans="1:13" ht="13.2">
      <c r="A806" s="131"/>
      <c r="B806" s="131"/>
      <c r="C806" s="131"/>
      <c r="D806" s="131"/>
      <c r="E806" s="131"/>
      <c r="F806" s="131"/>
      <c r="G806" s="131"/>
      <c r="H806" s="131"/>
      <c r="I806" s="131"/>
      <c r="J806" s="131"/>
      <c r="K806" s="131"/>
      <c r="L806" s="131"/>
      <c r="M806" s="132"/>
    </row>
    <row r="807" spans="1:13" ht="13.2">
      <c r="A807" s="131"/>
      <c r="B807" s="131"/>
      <c r="C807" s="131"/>
      <c r="D807" s="131"/>
      <c r="E807" s="131"/>
      <c r="F807" s="131"/>
      <c r="G807" s="131"/>
      <c r="H807" s="131"/>
      <c r="I807" s="131"/>
      <c r="J807" s="131"/>
      <c r="K807" s="131"/>
      <c r="L807" s="131"/>
      <c r="M807" s="132"/>
    </row>
    <row r="808" spans="1:13" ht="13.2">
      <c r="A808" s="131"/>
      <c r="B808" s="131"/>
      <c r="C808" s="131"/>
      <c r="D808" s="131"/>
      <c r="E808" s="131"/>
      <c r="F808" s="131"/>
      <c r="G808" s="131"/>
      <c r="H808" s="131"/>
      <c r="I808" s="131"/>
      <c r="J808" s="131"/>
      <c r="K808" s="131"/>
      <c r="L808" s="131"/>
      <c r="M808" s="132"/>
    </row>
    <row r="809" spans="1:13" ht="13.2">
      <c r="A809" s="131"/>
      <c r="B809" s="131"/>
      <c r="C809" s="131"/>
      <c r="D809" s="131"/>
      <c r="E809" s="131"/>
      <c r="F809" s="131"/>
      <c r="G809" s="131"/>
      <c r="H809" s="131"/>
      <c r="I809" s="131"/>
      <c r="J809" s="131"/>
      <c r="K809" s="131"/>
      <c r="L809" s="131"/>
      <c r="M809" s="132"/>
    </row>
    <row r="810" spans="1:13" ht="13.2">
      <c r="A810" s="131"/>
      <c r="B810" s="131"/>
      <c r="C810" s="131"/>
      <c r="D810" s="131"/>
      <c r="E810" s="131"/>
      <c r="F810" s="131"/>
      <c r="G810" s="131"/>
      <c r="H810" s="131"/>
      <c r="I810" s="131"/>
      <c r="J810" s="131"/>
      <c r="K810" s="131"/>
      <c r="L810" s="131"/>
      <c r="M810" s="132"/>
    </row>
    <row r="811" spans="1:13" ht="13.2">
      <c r="A811" s="131"/>
      <c r="B811" s="131"/>
      <c r="C811" s="131"/>
      <c r="D811" s="131"/>
      <c r="E811" s="131"/>
      <c r="F811" s="131"/>
      <c r="G811" s="131"/>
      <c r="H811" s="131"/>
      <c r="I811" s="131"/>
      <c r="J811" s="131"/>
      <c r="K811" s="131"/>
      <c r="L811" s="131"/>
      <c r="M811" s="132"/>
    </row>
    <row r="812" spans="1:13" ht="13.2">
      <c r="A812" s="131"/>
      <c r="B812" s="131"/>
      <c r="C812" s="131"/>
      <c r="D812" s="131"/>
      <c r="E812" s="131"/>
      <c r="F812" s="131"/>
      <c r="G812" s="131"/>
      <c r="H812" s="131"/>
      <c r="I812" s="131"/>
      <c r="J812" s="131"/>
      <c r="K812" s="131"/>
      <c r="L812" s="131"/>
      <c r="M812" s="132"/>
    </row>
    <row r="813" spans="1:13" ht="13.2">
      <c r="A813" s="131"/>
      <c r="B813" s="131"/>
      <c r="C813" s="131"/>
      <c r="D813" s="131"/>
      <c r="E813" s="131"/>
      <c r="F813" s="131"/>
      <c r="G813" s="131"/>
      <c r="H813" s="131"/>
      <c r="I813" s="131"/>
      <c r="J813" s="131"/>
      <c r="K813" s="131"/>
      <c r="L813" s="131"/>
      <c r="M813" s="132"/>
    </row>
    <row r="814" spans="1:13" ht="13.2">
      <c r="A814" s="131"/>
      <c r="B814" s="131"/>
      <c r="C814" s="131"/>
      <c r="D814" s="131"/>
      <c r="E814" s="131"/>
      <c r="F814" s="131"/>
      <c r="G814" s="131"/>
      <c r="H814" s="131"/>
      <c r="I814" s="131"/>
      <c r="J814" s="131"/>
      <c r="K814" s="131"/>
      <c r="L814" s="131"/>
      <c r="M814" s="132"/>
    </row>
    <row r="815" spans="1:13" ht="13.2">
      <c r="A815" s="131"/>
      <c r="B815" s="131"/>
      <c r="C815" s="131"/>
      <c r="D815" s="131"/>
      <c r="E815" s="131"/>
      <c r="F815" s="131"/>
      <c r="G815" s="131"/>
      <c r="H815" s="131"/>
      <c r="I815" s="131"/>
      <c r="J815" s="131"/>
      <c r="K815" s="131"/>
      <c r="L815" s="131"/>
      <c r="M815" s="132"/>
    </row>
    <row r="816" spans="1:13" ht="13.2">
      <c r="A816" s="131"/>
      <c r="B816" s="131"/>
      <c r="C816" s="131"/>
      <c r="D816" s="131"/>
      <c r="E816" s="131"/>
      <c r="F816" s="131"/>
      <c r="G816" s="131"/>
      <c r="H816" s="131"/>
      <c r="I816" s="131"/>
      <c r="J816" s="131"/>
      <c r="K816" s="131"/>
      <c r="L816" s="131"/>
      <c r="M816" s="132"/>
    </row>
    <row r="817" spans="1:13" ht="13.2">
      <c r="A817" s="131"/>
      <c r="B817" s="131"/>
      <c r="C817" s="131"/>
      <c r="D817" s="131"/>
      <c r="E817" s="131"/>
      <c r="F817" s="131"/>
      <c r="G817" s="131"/>
      <c r="H817" s="131"/>
      <c r="I817" s="131"/>
      <c r="J817" s="131"/>
      <c r="K817" s="131"/>
      <c r="L817" s="131"/>
      <c r="M817" s="132"/>
    </row>
    <row r="818" spans="1:13" ht="13.2">
      <c r="A818" s="131"/>
      <c r="B818" s="131"/>
      <c r="C818" s="131"/>
      <c r="D818" s="131"/>
      <c r="E818" s="131"/>
      <c r="F818" s="131"/>
      <c r="G818" s="131"/>
      <c r="H818" s="131"/>
      <c r="I818" s="131"/>
      <c r="J818" s="131"/>
      <c r="K818" s="131"/>
      <c r="L818" s="131"/>
      <c r="M818" s="132"/>
    </row>
    <row r="819" spans="1:13" ht="13.2">
      <c r="A819" s="131"/>
      <c r="B819" s="131"/>
      <c r="C819" s="131"/>
      <c r="D819" s="131"/>
      <c r="E819" s="131"/>
      <c r="F819" s="131"/>
      <c r="G819" s="131"/>
      <c r="H819" s="131"/>
      <c r="I819" s="131"/>
      <c r="J819" s="131"/>
      <c r="K819" s="131"/>
      <c r="L819" s="131"/>
      <c r="M819" s="132"/>
    </row>
    <row r="820" spans="1:13" ht="13.2">
      <c r="A820" s="131"/>
      <c r="B820" s="131"/>
      <c r="C820" s="131"/>
      <c r="D820" s="131"/>
      <c r="E820" s="131"/>
      <c r="F820" s="131"/>
      <c r="G820" s="131"/>
      <c r="H820" s="131"/>
      <c r="I820" s="131"/>
      <c r="J820" s="131"/>
      <c r="K820" s="131"/>
      <c r="L820" s="131"/>
      <c r="M820" s="132"/>
    </row>
    <row r="821" spans="1:13" ht="13.2">
      <c r="A821" s="131"/>
      <c r="B821" s="131"/>
      <c r="C821" s="131"/>
      <c r="D821" s="131"/>
      <c r="E821" s="131"/>
      <c r="F821" s="131"/>
      <c r="G821" s="131"/>
      <c r="H821" s="131"/>
      <c r="I821" s="131"/>
      <c r="J821" s="131"/>
      <c r="K821" s="131"/>
      <c r="L821" s="131"/>
      <c r="M821" s="132"/>
    </row>
    <row r="822" spans="1:13" ht="13.2">
      <c r="A822" s="131"/>
      <c r="B822" s="131"/>
      <c r="C822" s="131"/>
      <c r="D822" s="131"/>
      <c r="E822" s="131"/>
      <c r="F822" s="131"/>
      <c r="G822" s="131"/>
      <c r="H822" s="131"/>
      <c r="I822" s="131"/>
      <c r="J822" s="131"/>
      <c r="K822" s="131"/>
      <c r="L822" s="131"/>
      <c r="M822" s="132"/>
    </row>
    <row r="823" spans="1:13" ht="13.2">
      <c r="A823" s="131"/>
      <c r="B823" s="131"/>
      <c r="C823" s="131"/>
      <c r="D823" s="131"/>
      <c r="E823" s="131"/>
      <c r="F823" s="131"/>
      <c r="G823" s="131"/>
      <c r="H823" s="131"/>
      <c r="I823" s="131"/>
      <c r="J823" s="131"/>
      <c r="K823" s="131"/>
      <c r="L823" s="131"/>
      <c r="M823" s="132"/>
    </row>
    <row r="824" spans="1:13" ht="13.2">
      <c r="A824" s="131"/>
      <c r="B824" s="131"/>
      <c r="C824" s="131"/>
      <c r="D824" s="131"/>
      <c r="E824" s="131"/>
      <c r="F824" s="131"/>
      <c r="G824" s="131"/>
      <c r="H824" s="131"/>
      <c r="I824" s="131"/>
      <c r="J824" s="131"/>
      <c r="K824" s="131"/>
      <c r="L824" s="131"/>
      <c r="M824" s="132"/>
    </row>
    <row r="825" spans="1:13" ht="13.2">
      <c r="A825" s="131"/>
      <c r="B825" s="131"/>
      <c r="C825" s="131"/>
      <c r="D825" s="131"/>
      <c r="E825" s="131"/>
      <c r="F825" s="131"/>
      <c r="G825" s="131"/>
      <c r="H825" s="131"/>
      <c r="I825" s="131"/>
      <c r="J825" s="131"/>
      <c r="K825" s="131"/>
      <c r="L825" s="131"/>
      <c r="M825" s="132"/>
    </row>
    <row r="826" spans="1:13" ht="13.2">
      <c r="A826" s="131"/>
      <c r="B826" s="131"/>
      <c r="C826" s="131"/>
      <c r="D826" s="131"/>
      <c r="E826" s="131"/>
      <c r="F826" s="131"/>
      <c r="G826" s="131"/>
      <c r="H826" s="131"/>
      <c r="I826" s="131"/>
      <c r="J826" s="131"/>
      <c r="K826" s="131"/>
      <c r="L826" s="131"/>
      <c r="M826" s="132"/>
    </row>
    <row r="827" spans="1:13" ht="13.2">
      <c r="A827" s="131"/>
      <c r="B827" s="131"/>
      <c r="C827" s="131"/>
      <c r="D827" s="131"/>
      <c r="E827" s="131"/>
      <c r="F827" s="131"/>
      <c r="G827" s="131"/>
      <c r="H827" s="131"/>
      <c r="I827" s="131"/>
      <c r="J827" s="131"/>
      <c r="K827" s="131"/>
      <c r="L827" s="131"/>
      <c r="M827" s="132"/>
    </row>
    <row r="828" spans="1:13" ht="13.2">
      <c r="A828" s="131"/>
      <c r="B828" s="131"/>
      <c r="C828" s="131"/>
      <c r="D828" s="131"/>
      <c r="E828" s="131"/>
      <c r="F828" s="131"/>
      <c r="G828" s="131"/>
      <c r="H828" s="131"/>
      <c r="I828" s="131"/>
      <c r="J828" s="131"/>
      <c r="K828" s="131"/>
      <c r="L828" s="131"/>
      <c r="M828" s="132"/>
    </row>
    <row r="829" spans="1:13" ht="13.2">
      <c r="A829" s="131"/>
      <c r="B829" s="131"/>
      <c r="C829" s="131"/>
      <c r="D829" s="131"/>
      <c r="E829" s="131"/>
      <c r="F829" s="131"/>
      <c r="G829" s="131"/>
      <c r="H829" s="131"/>
      <c r="I829" s="131"/>
      <c r="J829" s="131"/>
      <c r="K829" s="131"/>
      <c r="L829" s="131"/>
      <c r="M829" s="132"/>
    </row>
    <row r="830" spans="1:13" ht="13.2">
      <c r="A830" s="131"/>
      <c r="B830" s="131"/>
      <c r="C830" s="131"/>
      <c r="D830" s="131"/>
      <c r="E830" s="131"/>
      <c r="F830" s="131"/>
      <c r="G830" s="131"/>
      <c r="H830" s="131"/>
      <c r="I830" s="131"/>
      <c r="J830" s="131"/>
      <c r="K830" s="131"/>
      <c r="L830" s="131"/>
      <c r="M830" s="132"/>
    </row>
    <row r="831" spans="1:13" ht="13.2">
      <c r="A831" s="131"/>
      <c r="B831" s="131"/>
      <c r="C831" s="131"/>
      <c r="D831" s="131"/>
      <c r="E831" s="131"/>
      <c r="F831" s="131"/>
      <c r="G831" s="131"/>
      <c r="H831" s="131"/>
      <c r="I831" s="131"/>
      <c r="J831" s="131"/>
      <c r="K831" s="131"/>
      <c r="L831" s="131"/>
      <c r="M831" s="132"/>
    </row>
    <row r="832" spans="1:13" ht="13.2">
      <c r="A832" s="131"/>
      <c r="B832" s="131"/>
      <c r="C832" s="131"/>
      <c r="D832" s="131"/>
      <c r="E832" s="131"/>
      <c r="F832" s="131"/>
      <c r="G832" s="131"/>
      <c r="H832" s="131"/>
      <c r="I832" s="131"/>
      <c r="J832" s="131"/>
      <c r="K832" s="131"/>
      <c r="L832" s="131"/>
      <c r="M832" s="132"/>
    </row>
    <row r="833" spans="1:13" ht="13.2">
      <c r="A833" s="131"/>
      <c r="B833" s="131"/>
      <c r="C833" s="131"/>
      <c r="D833" s="131"/>
      <c r="E833" s="131"/>
      <c r="F833" s="131"/>
      <c r="G833" s="131"/>
      <c r="H833" s="131"/>
      <c r="I833" s="131"/>
      <c r="J833" s="131"/>
      <c r="K833" s="131"/>
      <c r="L833" s="131"/>
      <c r="M833" s="132"/>
    </row>
    <row r="834" spans="1:13" ht="13.2">
      <c r="A834" s="131"/>
      <c r="B834" s="131"/>
      <c r="C834" s="131"/>
      <c r="D834" s="131"/>
      <c r="E834" s="131"/>
      <c r="F834" s="131"/>
      <c r="G834" s="131"/>
      <c r="H834" s="131"/>
      <c r="I834" s="131"/>
      <c r="J834" s="131"/>
      <c r="K834" s="131"/>
      <c r="L834" s="131"/>
      <c r="M834" s="132"/>
    </row>
    <row r="835" spans="1:13" ht="13.2">
      <c r="A835" s="131"/>
      <c r="B835" s="131"/>
      <c r="C835" s="131"/>
      <c r="D835" s="131"/>
      <c r="E835" s="131"/>
      <c r="F835" s="131"/>
      <c r="G835" s="131"/>
      <c r="H835" s="131"/>
      <c r="I835" s="131"/>
      <c r="J835" s="131"/>
      <c r="K835" s="131"/>
      <c r="L835" s="131"/>
      <c r="M835" s="132"/>
    </row>
    <row r="836" spans="1:13" ht="13.2">
      <c r="A836" s="131"/>
      <c r="B836" s="131"/>
      <c r="C836" s="131"/>
      <c r="D836" s="131"/>
      <c r="E836" s="131"/>
      <c r="F836" s="131"/>
      <c r="G836" s="131"/>
      <c r="H836" s="131"/>
      <c r="I836" s="131"/>
      <c r="J836" s="131"/>
      <c r="K836" s="131"/>
      <c r="L836" s="131"/>
      <c r="M836" s="132"/>
    </row>
    <row r="837" spans="1:13" ht="13.2">
      <c r="A837" s="131"/>
      <c r="B837" s="131"/>
      <c r="C837" s="131"/>
      <c r="D837" s="131"/>
      <c r="E837" s="131"/>
      <c r="F837" s="131"/>
      <c r="G837" s="131"/>
      <c r="H837" s="131"/>
      <c r="I837" s="131"/>
      <c r="J837" s="131"/>
      <c r="K837" s="131"/>
      <c r="L837" s="131"/>
      <c r="M837" s="132"/>
    </row>
    <row r="838" spans="1:13" ht="13.2">
      <c r="A838" s="131"/>
      <c r="B838" s="131"/>
      <c r="C838" s="131"/>
      <c r="D838" s="131"/>
      <c r="E838" s="131"/>
      <c r="F838" s="131"/>
      <c r="G838" s="131"/>
      <c r="H838" s="131"/>
      <c r="I838" s="131"/>
      <c r="J838" s="131"/>
      <c r="K838" s="131"/>
      <c r="L838" s="131"/>
      <c r="M838" s="132"/>
    </row>
    <row r="839" spans="1:13" ht="13.2">
      <c r="A839" s="131"/>
      <c r="B839" s="131"/>
      <c r="C839" s="131"/>
      <c r="D839" s="131"/>
      <c r="E839" s="131"/>
      <c r="F839" s="131"/>
      <c r="G839" s="131"/>
      <c r="H839" s="131"/>
      <c r="I839" s="131"/>
      <c r="J839" s="131"/>
      <c r="K839" s="131"/>
      <c r="L839" s="131"/>
      <c r="M839" s="132"/>
    </row>
    <row r="840" spans="1:13" ht="13.2">
      <c r="A840" s="131"/>
      <c r="B840" s="131"/>
      <c r="C840" s="131"/>
      <c r="D840" s="131"/>
      <c r="E840" s="131"/>
      <c r="F840" s="131"/>
      <c r="G840" s="131"/>
      <c r="H840" s="131"/>
      <c r="I840" s="131"/>
      <c r="J840" s="131"/>
      <c r="K840" s="131"/>
      <c r="L840" s="131"/>
      <c r="M840" s="132"/>
    </row>
    <row r="841" spans="1:13" ht="13.2">
      <c r="A841" s="131"/>
      <c r="B841" s="131"/>
      <c r="C841" s="131"/>
      <c r="D841" s="131"/>
      <c r="E841" s="131"/>
      <c r="F841" s="131"/>
      <c r="G841" s="131"/>
      <c r="H841" s="131"/>
      <c r="I841" s="131"/>
      <c r="J841" s="131"/>
      <c r="K841" s="131"/>
      <c r="L841" s="131"/>
      <c r="M841" s="132"/>
    </row>
    <row r="842" spans="1:13" ht="13.2">
      <c r="A842" s="131"/>
      <c r="B842" s="131"/>
      <c r="C842" s="131"/>
      <c r="D842" s="131"/>
      <c r="E842" s="131"/>
      <c r="F842" s="131"/>
      <c r="G842" s="131"/>
      <c r="H842" s="131"/>
      <c r="I842" s="131"/>
      <c r="J842" s="131"/>
      <c r="K842" s="131"/>
      <c r="L842" s="131"/>
      <c r="M842" s="132"/>
    </row>
    <row r="843" spans="1:13" ht="13.2">
      <c r="A843" s="131"/>
      <c r="B843" s="131"/>
      <c r="C843" s="131"/>
      <c r="D843" s="131"/>
      <c r="E843" s="131"/>
      <c r="F843" s="131"/>
      <c r="G843" s="131"/>
      <c r="H843" s="131"/>
      <c r="I843" s="131"/>
      <c r="J843" s="131"/>
      <c r="K843" s="131"/>
      <c r="L843" s="131"/>
      <c r="M843" s="132"/>
    </row>
    <row r="844" spans="1:13" ht="13.2">
      <c r="A844" s="131"/>
      <c r="B844" s="131"/>
      <c r="C844" s="131"/>
      <c r="D844" s="131"/>
      <c r="E844" s="131"/>
      <c r="F844" s="131"/>
      <c r="G844" s="131"/>
      <c r="H844" s="131"/>
      <c r="I844" s="131"/>
      <c r="J844" s="131"/>
      <c r="K844" s="131"/>
      <c r="L844" s="131"/>
      <c r="M844" s="132"/>
    </row>
    <row r="845" spans="1:13" ht="13.2">
      <c r="A845" s="131"/>
      <c r="B845" s="131"/>
      <c r="C845" s="131"/>
      <c r="D845" s="131"/>
      <c r="E845" s="131"/>
      <c r="F845" s="131"/>
      <c r="G845" s="131"/>
      <c r="H845" s="131"/>
      <c r="I845" s="131"/>
      <c r="J845" s="131"/>
      <c r="K845" s="131"/>
      <c r="L845" s="131"/>
      <c r="M845" s="132"/>
    </row>
    <row r="846" spans="1:13" ht="13.2">
      <c r="A846" s="131"/>
      <c r="B846" s="131"/>
      <c r="C846" s="131"/>
      <c r="D846" s="131"/>
      <c r="E846" s="131"/>
      <c r="F846" s="131"/>
      <c r="G846" s="131"/>
      <c r="H846" s="131"/>
      <c r="I846" s="131"/>
      <c r="J846" s="131"/>
      <c r="K846" s="131"/>
      <c r="L846" s="131"/>
      <c r="M846" s="132"/>
    </row>
    <row r="847" spans="1:13" ht="13.2">
      <c r="A847" s="131"/>
      <c r="B847" s="131"/>
      <c r="C847" s="131"/>
      <c r="D847" s="131"/>
      <c r="E847" s="131"/>
      <c r="F847" s="131"/>
      <c r="G847" s="131"/>
      <c r="H847" s="131"/>
      <c r="I847" s="131"/>
      <c r="J847" s="131"/>
      <c r="K847" s="131"/>
      <c r="L847" s="131"/>
      <c r="M847" s="132"/>
    </row>
    <row r="848" spans="1:13" ht="13.2">
      <c r="A848" s="131"/>
      <c r="B848" s="131"/>
      <c r="C848" s="131"/>
      <c r="D848" s="131"/>
      <c r="E848" s="131"/>
      <c r="F848" s="131"/>
      <c r="G848" s="131"/>
      <c r="H848" s="131"/>
      <c r="I848" s="131"/>
      <c r="J848" s="131"/>
      <c r="K848" s="131"/>
      <c r="L848" s="131"/>
      <c r="M848" s="132"/>
    </row>
    <row r="849" spans="1:13" ht="13.2">
      <c r="A849" s="131"/>
      <c r="B849" s="131"/>
      <c r="C849" s="131"/>
      <c r="D849" s="131"/>
      <c r="E849" s="131"/>
      <c r="F849" s="131"/>
      <c r="G849" s="131"/>
      <c r="H849" s="131"/>
      <c r="I849" s="131"/>
      <c r="J849" s="131"/>
      <c r="K849" s="131"/>
      <c r="L849" s="131"/>
      <c r="M849" s="132"/>
    </row>
    <row r="850" spans="1:13" ht="13.2">
      <c r="A850" s="131"/>
      <c r="B850" s="131"/>
      <c r="C850" s="131"/>
      <c r="D850" s="131"/>
      <c r="E850" s="131"/>
      <c r="F850" s="131"/>
      <c r="G850" s="131"/>
      <c r="H850" s="131"/>
      <c r="I850" s="131"/>
      <c r="J850" s="131"/>
      <c r="K850" s="131"/>
      <c r="L850" s="131"/>
      <c r="M850" s="132"/>
    </row>
    <row r="851" spans="1:13" ht="13.2">
      <c r="A851" s="131"/>
      <c r="B851" s="131"/>
      <c r="C851" s="131"/>
      <c r="D851" s="131"/>
      <c r="E851" s="131"/>
      <c r="F851" s="131"/>
      <c r="G851" s="131"/>
      <c r="H851" s="131"/>
      <c r="I851" s="131"/>
      <c r="J851" s="131"/>
      <c r="K851" s="131"/>
      <c r="L851" s="131"/>
      <c r="M851" s="132"/>
    </row>
    <row r="852" spans="1:13" ht="13.2">
      <c r="A852" s="131"/>
      <c r="B852" s="131"/>
      <c r="C852" s="131"/>
      <c r="D852" s="131"/>
      <c r="E852" s="131"/>
      <c r="F852" s="131"/>
      <c r="G852" s="131"/>
      <c r="H852" s="131"/>
      <c r="I852" s="131"/>
      <c r="J852" s="131"/>
      <c r="K852" s="131"/>
      <c r="L852" s="131"/>
      <c r="M852" s="132"/>
    </row>
    <row r="853" spans="1:13" ht="13.2">
      <c r="A853" s="131"/>
      <c r="B853" s="131"/>
      <c r="C853" s="131"/>
      <c r="D853" s="131"/>
      <c r="E853" s="131"/>
      <c r="F853" s="131"/>
      <c r="G853" s="131"/>
      <c r="H853" s="131"/>
      <c r="I853" s="131"/>
      <c r="J853" s="131"/>
      <c r="K853" s="131"/>
      <c r="L853" s="131"/>
      <c r="M853" s="132"/>
    </row>
    <row r="854" spans="1:13" ht="13.2">
      <c r="A854" s="131"/>
      <c r="B854" s="131"/>
      <c r="C854" s="131"/>
      <c r="D854" s="131"/>
      <c r="E854" s="131"/>
      <c r="F854" s="131"/>
      <c r="G854" s="131"/>
      <c r="H854" s="131"/>
      <c r="I854" s="131"/>
      <c r="J854" s="131"/>
      <c r="K854" s="131"/>
      <c r="L854" s="131"/>
      <c r="M854" s="132"/>
    </row>
    <row r="855" spans="1:13" ht="13.2">
      <c r="A855" s="131"/>
      <c r="B855" s="131"/>
      <c r="C855" s="131"/>
      <c r="D855" s="131"/>
      <c r="E855" s="131"/>
      <c r="F855" s="131"/>
      <c r="G855" s="131"/>
      <c r="H855" s="131"/>
      <c r="I855" s="131"/>
      <c r="J855" s="131"/>
      <c r="K855" s="131"/>
      <c r="L855" s="131"/>
      <c r="M855" s="132"/>
    </row>
    <row r="856" spans="1:13" ht="13.2">
      <c r="A856" s="131"/>
      <c r="B856" s="131"/>
      <c r="C856" s="131"/>
      <c r="D856" s="131"/>
      <c r="E856" s="131"/>
      <c r="F856" s="131"/>
      <c r="G856" s="131"/>
      <c r="H856" s="131"/>
      <c r="I856" s="131"/>
      <c r="J856" s="131"/>
      <c r="K856" s="131"/>
      <c r="L856" s="131"/>
      <c r="M856" s="132"/>
    </row>
    <row r="857" spans="1:13" ht="13.2">
      <c r="A857" s="131"/>
      <c r="B857" s="131"/>
      <c r="C857" s="131"/>
      <c r="D857" s="131"/>
      <c r="E857" s="131"/>
      <c r="F857" s="131"/>
      <c r="G857" s="131"/>
      <c r="H857" s="131"/>
      <c r="I857" s="131"/>
      <c r="J857" s="131"/>
      <c r="K857" s="131"/>
      <c r="L857" s="131"/>
      <c r="M857" s="132"/>
    </row>
    <row r="858" spans="1:13" ht="13.2">
      <c r="A858" s="131"/>
      <c r="B858" s="131"/>
      <c r="C858" s="131"/>
      <c r="D858" s="131"/>
      <c r="E858" s="131"/>
      <c r="F858" s="131"/>
      <c r="G858" s="131"/>
      <c r="H858" s="131"/>
      <c r="I858" s="131"/>
      <c r="J858" s="131"/>
      <c r="K858" s="131"/>
      <c r="L858" s="131"/>
      <c r="M858" s="132"/>
    </row>
    <row r="859" spans="1:13" ht="13.2">
      <c r="A859" s="131"/>
      <c r="B859" s="131"/>
      <c r="C859" s="131"/>
      <c r="D859" s="131"/>
      <c r="E859" s="131"/>
      <c r="F859" s="131"/>
      <c r="G859" s="131"/>
      <c r="H859" s="131"/>
      <c r="I859" s="131"/>
      <c r="J859" s="131"/>
      <c r="K859" s="131"/>
      <c r="L859" s="131"/>
      <c r="M859" s="132"/>
    </row>
    <row r="860" spans="1:13" ht="13.2">
      <c r="A860" s="131"/>
      <c r="B860" s="131"/>
      <c r="C860" s="131"/>
      <c r="D860" s="131"/>
      <c r="E860" s="131"/>
      <c r="F860" s="131"/>
      <c r="G860" s="131"/>
      <c r="H860" s="131"/>
      <c r="I860" s="131"/>
      <c r="J860" s="131"/>
      <c r="K860" s="131"/>
      <c r="L860" s="131"/>
      <c r="M860" s="132"/>
    </row>
    <row r="861" spans="1:13" ht="13.2">
      <c r="A861" s="131"/>
      <c r="B861" s="131"/>
      <c r="C861" s="131"/>
      <c r="D861" s="131"/>
      <c r="E861" s="131"/>
      <c r="F861" s="131"/>
      <c r="G861" s="131"/>
      <c r="H861" s="131"/>
      <c r="I861" s="131"/>
      <c r="J861" s="131"/>
      <c r="K861" s="131"/>
      <c r="L861" s="131"/>
      <c r="M861" s="132"/>
    </row>
    <row r="862" spans="1:13" ht="13.2">
      <c r="A862" s="131"/>
      <c r="B862" s="131"/>
      <c r="C862" s="131"/>
      <c r="D862" s="131"/>
      <c r="E862" s="131"/>
      <c r="F862" s="131"/>
      <c r="G862" s="131"/>
      <c r="H862" s="131"/>
      <c r="I862" s="131"/>
      <c r="J862" s="131"/>
      <c r="K862" s="131"/>
      <c r="L862" s="131"/>
      <c r="M862" s="132"/>
    </row>
    <row r="863" spans="1:13" ht="13.2">
      <c r="A863" s="131"/>
      <c r="B863" s="131"/>
      <c r="C863" s="131"/>
      <c r="D863" s="131"/>
      <c r="E863" s="131"/>
      <c r="F863" s="131"/>
      <c r="G863" s="131"/>
      <c r="H863" s="131"/>
      <c r="I863" s="131"/>
      <c r="J863" s="131"/>
      <c r="K863" s="131"/>
      <c r="L863" s="131"/>
      <c r="M863" s="132"/>
    </row>
    <row r="864" spans="1:13" ht="13.2">
      <c r="A864" s="131"/>
      <c r="B864" s="131"/>
      <c r="C864" s="131"/>
      <c r="D864" s="131"/>
      <c r="E864" s="131"/>
      <c r="F864" s="131"/>
      <c r="G864" s="131"/>
      <c r="H864" s="131"/>
      <c r="I864" s="131"/>
      <c r="J864" s="131"/>
      <c r="K864" s="131"/>
      <c r="L864" s="131"/>
      <c r="M864" s="132"/>
    </row>
    <row r="865" spans="1:13" ht="13.2">
      <c r="A865" s="131"/>
      <c r="B865" s="131"/>
      <c r="C865" s="131"/>
      <c r="D865" s="131"/>
      <c r="E865" s="131"/>
      <c r="F865" s="131"/>
      <c r="G865" s="131"/>
      <c r="H865" s="131"/>
      <c r="I865" s="131"/>
      <c r="J865" s="131"/>
      <c r="K865" s="131"/>
      <c r="L865" s="131"/>
      <c r="M865" s="132"/>
    </row>
    <row r="866" spans="1:13" ht="13.2">
      <c r="A866" s="131"/>
      <c r="B866" s="131"/>
      <c r="C866" s="131"/>
      <c r="D866" s="131"/>
      <c r="E866" s="131"/>
      <c r="F866" s="131"/>
      <c r="G866" s="131"/>
      <c r="H866" s="131"/>
      <c r="I866" s="131"/>
      <c r="J866" s="131"/>
      <c r="K866" s="131"/>
      <c r="L866" s="131"/>
      <c r="M866" s="132"/>
    </row>
    <row r="867" spans="1:13" ht="13.2">
      <c r="A867" s="131"/>
      <c r="B867" s="131"/>
      <c r="C867" s="131"/>
      <c r="D867" s="131"/>
      <c r="E867" s="131"/>
      <c r="F867" s="131"/>
      <c r="G867" s="131"/>
      <c r="H867" s="131"/>
      <c r="I867" s="131"/>
      <c r="J867" s="131"/>
      <c r="K867" s="131"/>
      <c r="L867" s="131"/>
      <c r="M867" s="132"/>
    </row>
    <row r="868" spans="1:13" ht="13.2">
      <c r="A868" s="131"/>
      <c r="B868" s="131"/>
      <c r="C868" s="131"/>
      <c r="D868" s="131"/>
      <c r="E868" s="131"/>
      <c r="F868" s="131"/>
      <c r="G868" s="131"/>
      <c r="H868" s="131"/>
      <c r="I868" s="131"/>
      <c r="J868" s="131"/>
      <c r="K868" s="131"/>
      <c r="L868" s="131"/>
      <c r="M868" s="132"/>
    </row>
    <row r="869" spans="1:13" ht="13.2">
      <c r="A869" s="131"/>
      <c r="B869" s="131"/>
      <c r="C869" s="131"/>
      <c r="D869" s="131"/>
      <c r="E869" s="131"/>
      <c r="F869" s="131"/>
      <c r="G869" s="131"/>
      <c r="H869" s="131"/>
      <c r="I869" s="131"/>
      <c r="J869" s="131"/>
      <c r="K869" s="131"/>
      <c r="L869" s="131"/>
      <c r="M869" s="132"/>
    </row>
    <row r="870" spans="1:13" ht="13.2">
      <c r="A870" s="131"/>
      <c r="B870" s="131"/>
      <c r="C870" s="131"/>
      <c r="D870" s="131"/>
      <c r="E870" s="131"/>
      <c r="F870" s="131"/>
      <c r="G870" s="131"/>
      <c r="H870" s="131"/>
      <c r="I870" s="131"/>
      <c r="J870" s="131"/>
      <c r="K870" s="131"/>
      <c r="L870" s="131"/>
      <c r="M870" s="132"/>
    </row>
    <row r="871" spans="1:13" ht="13.2">
      <c r="A871" s="131"/>
      <c r="B871" s="131"/>
      <c r="C871" s="131"/>
      <c r="D871" s="131"/>
      <c r="E871" s="131"/>
      <c r="F871" s="131"/>
      <c r="G871" s="131"/>
      <c r="H871" s="131"/>
      <c r="I871" s="131"/>
      <c r="J871" s="131"/>
      <c r="K871" s="131"/>
      <c r="L871" s="131"/>
      <c r="M871" s="132"/>
    </row>
    <row r="872" spans="1:13" ht="13.2">
      <c r="A872" s="131"/>
      <c r="B872" s="131"/>
      <c r="C872" s="131"/>
      <c r="D872" s="131"/>
      <c r="E872" s="131"/>
      <c r="F872" s="131"/>
      <c r="G872" s="131"/>
      <c r="H872" s="131"/>
      <c r="I872" s="131"/>
      <c r="J872" s="131"/>
      <c r="K872" s="131"/>
      <c r="L872" s="131"/>
      <c r="M872" s="132"/>
    </row>
    <row r="873" spans="1:13" ht="13.2">
      <c r="A873" s="131"/>
      <c r="B873" s="131"/>
      <c r="C873" s="131"/>
      <c r="D873" s="131"/>
      <c r="E873" s="131"/>
      <c r="F873" s="131"/>
      <c r="G873" s="131"/>
      <c r="H873" s="131"/>
      <c r="I873" s="131"/>
      <c r="J873" s="131"/>
      <c r="K873" s="131"/>
      <c r="L873" s="131"/>
      <c r="M873" s="132"/>
    </row>
    <row r="874" spans="1:13" ht="13.2">
      <c r="A874" s="131"/>
      <c r="B874" s="131"/>
      <c r="C874" s="131"/>
      <c r="D874" s="131"/>
      <c r="E874" s="131"/>
      <c r="F874" s="131"/>
      <c r="G874" s="131"/>
      <c r="H874" s="131"/>
      <c r="I874" s="131"/>
      <c r="J874" s="131"/>
      <c r="K874" s="131"/>
      <c r="L874" s="131"/>
      <c r="M874" s="132"/>
    </row>
    <row r="875" spans="1:13" ht="13.2">
      <c r="A875" s="131"/>
      <c r="B875" s="131"/>
      <c r="C875" s="131"/>
      <c r="D875" s="131"/>
      <c r="E875" s="131"/>
      <c r="F875" s="131"/>
      <c r="G875" s="131"/>
      <c r="H875" s="131"/>
      <c r="I875" s="131"/>
      <c r="J875" s="131"/>
      <c r="K875" s="131"/>
      <c r="L875" s="131"/>
      <c r="M875" s="132"/>
    </row>
    <row r="876" spans="1:13" ht="13.2">
      <c r="A876" s="131"/>
      <c r="B876" s="131"/>
      <c r="C876" s="131"/>
      <c r="D876" s="131"/>
      <c r="E876" s="131"/>
      <c r="F876" s="131"/>
      <c r="G876" s="131"/>
      <c r="H876" s="131"/>
      <c r="I876" s="131"/>
      <c r="J876" s="131"/>
      <c r="K876" s="131"/>
      <c r="L876" s="131"/>
      <c r="M876" s="132"/>
    </row>
    <row r="877" spans="1:13" ht="13.2">
      <c r="A877" s="131"/>
      <c r="B877" s="131"/>
      <c r="C877" s="131"/>
      <c r="D877" s="131"/>
      <c r="E877" s="131"/>
      <c r="F877" s="131"/>
      <c r="G877" s="131"/>
      <c r="H877" s="131"/>
      <c r="I877" s="131"/>
      <c r="J877" s="131"/>
      <c r="K877" s="131"/>
      <c r="L877" s="131"/>
      <c r="M877" s="132"/>
    </row>
    <row r="878" spans="1:13" ht="13.2">
      <c r="A878" s="131"/>
      <c r="B878" s="131"/>
      <c r="C878" s="131"/>
      <c r="D878" s="131"/>
      <c r="E878" s="131"/>
      <c r="F878" s="131"/>
      <c r="G878" s="131"/>
      <c r="H878" s="131"/>
      <c r="I878" s="131"/>
      <c r="J878" s="131"/>
      <c r="K878" s="131"/>
      <c r="L878" s="131"/>
      <c r="M878" s="132"/>
    </row>
    <row r="879" spans="1:13" ht="13.2">
      <c r="A879" s="131"/>
      <c r="B879" s="131"/>
      <c r="C879" s="131"/>
      <c r="D879" s="131"/>
      <c r="E879" s="131"/>
      <c r="F879" s="131"/>
      <c r="G879" s="131"/>
      <c r="H879" s="131"/>
      <c r="I879" s="131"/>
      <c r="J879" s="131"/>
      <c r="K879" s="131"/>
      <c r="L879" s="131"/>
      <c r="M879" s="132"/>
    </row>
    <row r="880" spans="1:13" ht="13.2">
      <c r="A880" s="131"/>
      <c r="B880" s="131"/>
      <c r="C880" s="131"/>
      <c r="D880" s="131"/>
      <c r="E880" s="131"/>
      <c r="F880" s="131"/>
      <c r="G880" s="131"/>
      <c r="H880" s="131"/>
      <c r="I880" s="131"/>
      <c r="J880" s="131"/>
      <c r="K880" s="131"/>
      <c r="L880" s="131"/>
      <c r="M880" s="132"/>
    </row>
    <row r="881" spans="1:13" ht="13.2">
      <c r="A881" s="131"/>
      <c r="B881" s="131"/>
      <c r="C881" s="131"/>
      <c r="D881" s="131"/>
      <c r="E881" s="131"/>
      <c r="F881" s="131"/>
      <c r="G881" s="131"/>
      <c r="H881" s="131"/>
      <c r="I881" s="131"/>
      <c r="J881" s="131"/>
      <c r="K881" s="131"/>
      <c r="L881" s="131"/>
      <c r="M881" s="132"/>
    </row>
    <row r="882" spans="1:13" ht="13.2">
      <c r="A882" s="131"/>
      <c r="B882" s="131"/>
      <c r="C882" s="131"/>
      <c r="D882" s="131"/>
      <c r="E882" s="131"/>
      <c r="F882" s="131"/>
      <c r="G882" s="131"/>
      <c r="H882" s="131"/>
      <c r="I882" s="131"/>
      <c r="J882" s="131"/>
      <c r="K882" s="131"/>
      <c r="L882" s="131"/>
      <c r="M882" s="132"/>
    </row>
    <row r="883" spans="1:13" ht="13.2">
      <c r="A883" s="131"/>
      <c r="B883" s="131"/>
      <c r="C883" s="131"/>
      <c r="D883" s="131"/>
      <c r="E883" s="131"/>
      <c r="F883" s="131"/>
      <c r="G883" s="131"/>
      <c r="H883" s="131"/>
      <c r="I883" s="131"/>
      <c r="J883" s="131"/>
      <c r="K883" s="131"/>
      <c r="L883" s="131"/>
      <c r="M883" s="132"/>
    </row>
    <row r="884" spans="1:13" ht="13.2">
      <c r="A884" s="131"/>
      <c r="B884" s="131"/>
      <c r="C884" s="131"/>
      <c r="D884" s="131"/>
      <c r="E884" s="131"/>
      <c r="F884" s="131"/>
      <c r="G884" s="131"/>
      <c r="H884" s="131"/>
      <c r="I884" s="131"/>
      <c r="J884" s="131"/>
      <c r="K884" s="131"/>
      <c r="L884" s="131"/>
      <c r="M884" s="132"/>
    </row>
    <row r="885" spans="1:13" ht="13.2">
      <c r="A885" s="131"/>
      <c r="B885" s="131"/>
      <c r="C885" s="131"/>
      <c r="D885" s="131"/>
      <c r="E885" s="131"/>
      <c r="F885" s="131"/>
      <c r="G885" s="131"/>
      <c r="H885" s="131"/>
      <c r="I885" s="131"/>
      <c r="J885" s="131"/>
      <c r="K885" s="131"/>
      <c r="L885" s="131"/>
      <c r="M885" s="132"/>
    </row>
    <row r="886" spans="1:13" ht="13.2">
      <c r="A886" s="131"/>
      <c r="B886" s="131"/>
      <c r="C886" s="131"/>
      <c r="D886" s="131"/>
      <c r="E886" s="131"/>
      <c r="F886" s="131"/>
      <c r="G886" s="131"/>
      <c r="H886" s="131"/>
      <c r="I886" s="131"/>
      <c r="J886" s="131"/>
      <c r="K886" s="131"/>
      <c r="L886" s="131"/>
      <c r="M886" s="132"/>
    </row>
    <row r="887" spans="1:13" ht="13.2">
      <c r="A887" s="131"/>
      <c r="B887" s="131"/>
      <c r="C887" s="131"/>
      <c r="D887" s="131"/>
      <c r="E887" s="131"/>
      <c r="F887" s="131"/>
      <c r="G887" s="131"/>
      <c r="H887" s="131"/>
      <c r="I887" s="131"/>
      <c r="J887" s="131"/>
      <c r="K887" s="131"/>
      <c r="L887" s="131"/>
      <c r="M887" s="132"/>
    </row>
    <row r="888" spans="1:13" ht="13.2">
      <c r="A888" s="131"/>
      <c r="B888" s="131"/>
      <c r="C888" s="131"/>
      <c r="D888" s="131"/>
      <c r="E888" s="131"/>
      <c r="F888" s="131"/>
      <c r="G888" s="131"/>
      <c r="H888" s="131"/>
      <c r="I888" s="131"/>
      <c r="J888" s="131"/>
      <c r="K888" s="131"/>
      <c r="L888" s="131"/>
      <c r="M888" s="132"/>
    </row>
    <row r="889" spans="1:13" ht="13.2">
      <c r="A889" s="131"/>
      <c r="B889" s="131"/>
      <c r="C889" s="131"/>
      <c r="D889" s="131"/>
      <c r="E889" s="131"/>
      <c r="F889" s="131"/>
      <c r="G889" s="131"/>
      <c r="H889" s="131"/>
      <c r="I889" s="131"/>
      <c r="J889" s="131"/>
      <c r="K889" s="131"/>
      <c r="L889" s="131"/>
      <c r="M889" s="132"/>
    </row>
    <row r="890" spans="1:13" ht="13.2">
      <c r="A890" s="131"/>
      <c r="B890" s="131"/>
      <c r="C890" s="131"/>
      <c r="D890" s="131"/>
      <c r="E890" s="131"/>
      <c r="F890" s="131"/>
      <c r="G890" s="131"/>
      <c r="H890" s="131"/>
      <c r="I890" s="131"/>
      <c r="J890" s="131"/>
      <c r="K890" s="131"/>
      <c r="L890" s="131"/>
      <c r="M890" s="132"/>
    </row>
    <row r="891" spans="1:13" ht="13.2">
      <c r="A891" s="131"/>
      <c r="B891" s="131"/>
      <c r="C891" s="131"/>
      <c r="D891" s="131"/>
      <c r="E891" s="131"/>
      <c r="F891" s="131"/>
      <c r="G891" s="131"/>
      <c r="H891" s="131"/>
      <c r="I891" s="131"/>
      <c r="J891" s="131"/>
      <c r="K891" s="131"/>
      <c r="L891" s="131"/>
      <c r="M891" s="132"/>
    </row>
    <row r="892" spans="1:13" ht="13.2">
      <c r="A892" s="131"/>
      <c r="B892" s="131"/>
      <c r="C892" s="131"/>
      <c r="D892" s="131"/>
      <c r="E892" s="131"/>
      <c r="F892" s="131"/>
      <c r="G892" s="131"/>
      <c r="H892" s="131"/>
      <c r="I892" s="131"/>
      <c r="J892" s="131"/>
      <c r="K892" s="131"/>
      <c r="L892" s="131"/>
      <c r="M892" s="132"/>
    </row>
    <row r="893" spans="1:13" ht="13.2">
      <c r="A893" s="131"/>
      <c r="B893" s="131"/>
      <c r="C893" s="131"/>
      <c r="D893" s="131"/>
      <c r="E893" s="131"/>
      <c r="F893" s="131"/>
      <c r="G893" s="131"/>
      <c r="H893" s="131"/>
      <c r="I893" s="131"/>
      <c r="J893" s="131"/>
      <c r="K893" s="131"/>
      <c r="L893" s="131"/>
      <c r="M893" s="132"/>
    </row>
    <row r="894" spans="1:13" ht="13.2">
      <c r="A894" s="131"/>
      <c r="B894" s="131"/>
      <c r="C894" s="131"/>
      <c r="D894" s="131"/>
      <c r="E894" s="131"/>
      <c r="F894" s="131"/>
      <c r="G894" s="131"/>
      <c r="H894" s="131"/>
      <c r="I894" s="131"/>
      <c r="J894" s="131"/>
      <c r="K894" s="131"/>
      <c r="L894" s="131"/>
      <c r="M894" s="132"/>
    </row>
    <row r="895" spans="1:13" ht="13.2">
      <c r="A895" s="131"/>
      <c r="B895" s="131"/>
      <c r="C895" s="131"/>
      <c r="D895" s="131"/>
      <c r="E895" s="131"/>
      <c r="F895" s="131"/>
      <c r="G895" s="131"/>
      <c r="H895" s="131"/>
      <c r="I895" s="131"/>
      <c r="J895" s="131"/>
      <c r="K895" s="131"/>
      <c r="L895" s="131"/>
      <c r="M895" s="132"/>
    </row>
    <row r="896" spans="1:13" ht="13.2">
      <c r="A896" s="131"/>
      <c r="B896" s="131"/>
      <c r="C896" s="131"/>
      <c r="D896" s="131"/>
      <c r="E896" s="131"/>
      <c r="F896" s="131"/>
      <c r="G896" s="131"/>
      <c r="H896" s="131"/>
      <c r="I896" s="131"/>
      <c r="J896" s="131"/>
      <c r="K896" s="131"/>
      <c r="L896" s="131"/>
      <c r="M896" s="132"/>
    </row>
    <row r="897" spans="1:13" ht="13.2">
      <c r="A897" s="131"/>
      <c r="B897" s="131"/>
      <c r="C897" s="131"/>
      <c r="D897" s="131"/>
      <c r="E897" s="131"/>
      <c r="F897" s="131"/>
      <c r="G897" s="131"/>
      <c r="H897" s="131"/>
      <c r="I897" s="131"/>
      <c r="J897" s="131"/>
      <c r="K897" s="131"/>
      <c r="L897" s="131"/>
      <c r="M897" s="132"/>
    </row>
    <row r="898" spans="1:13" ht="13.2">
      <c r="A898" s="131"/>
      <c r="B898" s="131"/>
      <c r="C898" s="131"/>
      <c r="D898" s="131"/>
      <c r="E898" s="131"/>
      <c r="F898" s="131"/>
      <c r="G898" s="131"/>
      <c r="H898" s="131"/>
      <c r="I898" s="131"/>
      <c r="J898" s="131"/>
      <c r="K898" s="131"/>
      <c r="L898" s="131"/>
      <c r="M898" s="132"/>
    </row>
    <row r="899" spans="1:13" ht="13.2">
      <c r="A899" s="131"/>
      <c r="B899" s="131"/>
      <c r="C899" s="131"/>
      <c r="D899" s="131"/>
      <c r="E899" s="131"/>
      <c r="F899" s="131"/>
      <c r="G899" s="131"/>
      <c r="H899" s="131"/>
      <c r="I899" s="131"/>
      <c r="J899" s="131"/>
      <c r="K899" s="131"/>
      <c r="L899" s="131"/>
      <c r="M899" s="132"/>
    </row>
    <row r="900" spans="1:13" ht="13.2">
      <c r="A900" s="131"/>
      <c r="B900" s="131"/>
      <c r="C900" s="131"/>
      <c r="D900" s="131"/>
      <c r="E900" s="131"/>
      <c r="F900" s="131"/>
      <c r="G900" s="131"/>
      <c r="H900" s="131"/>
      <c r="I900" s="131"/>
      <c r="J900" s="131"/>
      <c r="K900" s="131"/>
      <c r="L900" s="131"/>
      <c r="M900" s="132"/>
    </row>
    <row r="901" spans="1:13" ht="13.2">
      <c r="A901" s="131"/>
      <c r="B901" s="131"/>
      <c r="C901" s="131"/>
      <c r="D901" s="131"/>
      <c r="E901" s="131"/>
      <c r="F901" s="131"/>
      <c r="G901" s="131"/>
      <c r="H901" s="131"/>
      <c r="I901" s="131"/>
      <c r="J901" s="131"/>
      <c r="K901" s="131"/>
      <c r="L901" s="131"/>
      <c r="M901" s="132"/>
    </row>
    <row r="902" spans="1:13" ht="13.2">
      <c r="A902" s="131"/>
      <c r="B902" s="131"/>
      <c r="C902" s="131"/>
      <c r="D902" s="131"/>
      <c r="E902" s="131"/>
      <c r="F902" s="131"/>
      <c r="G902" s="131"/>
      <c r="H902" s="131"/>
      <c r="I902" s="131"/>
      <c r="J902" s="131"/>
      <c r="K902" s="131"/>
      <c r="L902" s="131"/>
      <c r="M902" s="132"/>
    </row>
    <row r="903" spans="1:13" ht="13.2">
      <c r="A903" s="131"/>
      <c r="B903" s="131"/>
      <c r="C903" s="131"/>
      <c r="D903" s="131"/>
      <c r="E903" s="131"/>
      <c r="F903" s="131"/>
      <c r="G903" s="131"/>
      <c r="H903" s="131"/>
      <c r="I903" s="131"/>
      <c r="J903" s="131"/>
      <c r="K903" s="131"/>
      <c r="L903" s="131"/>
      <c r="M903" s="132"/>
    </row>
    <row r="904" spans="1:13" ht="13.2">
      <c r="A904" s="131"/>
      <c r="B904" s="131"/>
      <c r="C904" s="131"/>
      <c r="D904" s="131"/>
      <c r="E904" s="131"/>
      <c r="F904" s="131"/>
      <c r="G904" s="131"/>
      <c r="H904" s="131"/>
      <c r="I904" s="131"/>
      <c r="J904" s="131"/>
      <c r="K904" s="131"/>
      <c r="L904" s="131"/>
      <c r="M904" s="132"/>
    </row>
    <row r="905" spans="1:13" ht="13.2">
      <c r="A905" s="131"/>
      <c r="B905" s="131"/>
      <c r="C905" s="131"/>
      <c r="D905" s="131"/>
      <c r="E905" s="131"/>
      <c r="F905" s="131"/>
      <c r="G905" s="131"/>
      <c r="H905" s="131"/>
      <c r="I905" s="131"/>
      <c r="J905" s="131"/>
      <c r="K905" s="131"/>
      <c r="L905" s="131"/>
      <c r="M905" s="132"/>
    </row>
    <row r="906" spans="1:13" ht="13.2">
      <c r="A906" s="131"/>
      <c r="B906" s="131"/>
      <c r="C906" s="131"/>
      <c r="D906" s="131"/>
      <c r="E906" s="131"/>
      <c r="F906" s="131"/>
      <c r="G906" s="131"/>
      <c r="H906" s="131"/>
      <c r="I906" s="131"/>
      <c r="J906" s="131"/>
      <c r="K906" s="131"/>
      <c r="L906" s="131"/>
      <c r="M906" s="132"/>
    </row>
    <row r="907" spans="1:13" ht="13.2">
      <c r="A907" s="131"/>
      <c r="B907" s="131"/>
      <c r="C907" s="131"/>
      <c r="D907" s="131"/>
      <c r="E907" s="131"/>
      <c r="F907" s="131"/>
      <c r="G907" s="131"/>
      <c r="H907" s="131"/>
      <c r="I907" s="131"/>
      <c r="J907" s="131"/>
      <c r="K907" s="131"/>
      <c r="L907" s="131"/>
      <c r="M907" s="132"/>
    </row>
    <row r="908" spans="1:13" ht="13.2">
      <c r="A908" s="131"/>
      <c r="B908" s="131"/>
      <c r="C908" s="131"/>
      <c r="D908" s="131"/>
      <c r="E908" s="131"/>
      <c r="F908" s="131"/>
      <c r="G908" s="131"/>
      <c r="H908" s="131"/>
      <c r="I908" s="131"/>
      <c r="J908" s="131"/>
      <c r="K908" s="131"/>
      <c r="L908" s="131"/>
      <c r="M908" s="132"/>
    </row>
    <row r="909" spans="1:13" ht="13.2">
      <c r="A909" s="131"/>
      <c r="B909" s="131"/>
      <c r="C909" s="131"/>
      <c r="D909" s="131"/>
      <c r="E909" s="131"/>
      <c r="F909" s="131"/>
      <c r="G909" s="131"/>
      <c r="H909" s="131"/>
      <c r="I909" s="131"/>
      <c r="J909" s="131"/>
      <c r="K909" s="131"/>
      <c r="L909" s="131"/>
      <c r="M909" s="132"/>
    </row>
    <row r="910" spans="1:13" ht="13.2">
      <c r="A910" s="131"/>
      <c r="B910" s="131"/>
      <c r="C910" s="131"/>
      <c r="D910" s="131"/>
      <c r="E910" s="131"/>
      <c r="F910" s="131"/>
      <c r="G910" s="131"/>
      <c r="H910" s="131"/>
      <c r="I910" s="131"/>
      <c r="J910" s="131"/>
      <c r="K910" s="131"/>
      <c r="L910" s="131"/>
      <c r="M910" s="132"/>
    </row>
    <row r="911" spans="1:13" ht="13.2">
      <c r="A911" s="131"/>
      <c r="B911" s="131"/>
      <c r="C911" s="131"/>
      <c r="D911" s="131"/>
      <c r="E911" s="131"/>
      <c r="F911" s="131"/>
      <c r="G911" s="131"/>
      <c r="H911" s="131"/>
      <c r="I911" s="131"/>
      <c r="J911" s="131"/>
      <c r="K911" s="131"/>
      <c r="L911" s="131"/>
      <c r="M911" s="132"/>
    </row>
    <row r="912" spans="1:13" ht="13.2">
      <c r="A912" s="131"/>
      <c r="B912" s="131"/>
      <c r="C912" s="131"/>
      <c r="D912" s="131"/>
      <c r="E912" s="131"/>
      <c r="F912" s="131"/>
      <c r="G912" s="131"/>
      <c r="H912" s="131"/>
      <c r="I912" s="131"/>
      <c r="J912" s="131"/>
      <c r="K912" s="131"/>
      <c r="L912" s="131"/>
      <c r="M912" s="132"/>
    </row>
    <row r="913" spans="1:13" ht="13.2">
      <c r="A913" s="131"/>
      <c r="B913" s="131"/>
      <c r="C913" s="131"/>
      <c r="D913" s="131"/>
      <c r="E913" s="131"/>
      <c r="F913" s="131"/>
      <c r="G913" s="131"/>
      <c r="H913" s="131"/>
      <c r="I913" s="131"/>
      <c r="J913" s="131"/>
      <c r="K913" s="131"/>
      <c r="L913" s="131"/>
      <c r="M913" s="132"/>
    </row>
    <row r="914" spans="1:13" ht="13.2">
      <c r="A914" s="131"/>
      <c r="B914" s="131"/>
      <c r="C914" s="131"/>
      <c r="D914" s="131"/>
      <c r="E914" s="131"/>
      <c r="F914" s="131"/>
      <c r="G914" s="131"/>
      <c r="H914" s="131"/>
      <c r="I914" s="131"/>
      <c r="J914" s="131"/>
      <c r="K914" s="131"/>
      <c r="L914" s="131"/>
      <c r="M914" s="132"/>
    </row>
    <row r="915" spans="1:13" ht="13.2">
      <c r="A915" s="131"/>
      <c r="B915" s="131"/>
      <c r="C915" s="131"/>
      <c r="D915" s="131"/>
      <c r="E915" s="131"/>
      <c r="F915" s="131"/>
      <c r="G915" s="131"/>
      <c r="H915" s="131"/>
      <c r="I915" s="131"/>
      <c r="J915" s="131"/>
      <c r="K915" s="131"/>
      <c r="L915" s="131"/>
      <c r="M915" s="132"/>
    </row>
    <row r="916" spans="1:13" ht="13.2">
      <c r="A916" s="131"/>
      <c r="B916" s="131"/>
      <c r="C916" s="131"/>
      <c r="D916" s="131"/>
      <c r="E916" s="131"/>
      <c r="F916" s="131"/>
      <c r="G916" s="131"/>
      <c r="H916" s="131"/>
      <c r="I916" s="131"/>
      <c r="J916" s="131"/>
      <c r="K916" s="131"/>
      <c r="L916" s="131"/>
      <c r="M916" s="132"/>
    </row>
    <row r="917" spans="1:13" ht="13.2">
      <c r="A917" s="131"/>
      <c r="B917" s="131"/>
      <c r="C917" s="131"/>
      <c r="D917" s="131"/>
      <c r="E917" s="131"/>
      <c r="F917" s="131"/>
      <c r="G917" s="131"/>
      <c r="H917" s="131"/>
      <c r="I917" s="131"/>
      <c r="J917" s="131"/>
      <c r="K917" s="131"/>
      <c r="L917" s="131"/>
      <c r="M917" s="132"/>
    </row>
    <row r="918" spans="1:13" ht="13.2">
      <c r="A918" s="131"/>
      <c r="B918" s="131"/>
      <c r="C918" s="131"/>
      <c r="D918" s="131"/>
      <c r="E918" s="131"/>
      <c r="F918" s="131"/>
      <c r="G918" s="131"/>
      <c r="H918" s="131"/>
      <c r="I918" s="131"/>
      <c r="J918" s="131"/>
      <c r="K918" s="131"/>
      <c r="L918" s="131"/>
      <c r="M918" s="132"/>
    </row>
    <row r="919" spans="1:13" ht="13.2">
      <c r="A919" s="131"/>
      <c r="B919" s="131"/>
      <c r="C919" s="131"/>
      <c r="D919" s="131"/>
      <c r="E919" s="131"/>
      <c r="F919" s="131"/>
      <c r="G919" s="131"/>
      <c r="H919" s="131"/>
      <c r="I919" s="131"/>
      <c r="J919" s="131"/>
      <c r="K919" s="131"/>
      <c r="L919" s="131"/>
      <c r="M919" s="132"/>
    </row>
    <row r="920" spans="1:13" ht="13.2">
      <c r="A920" s="131"/>
      <c r="B920" s="131"/>
      <c r="C920" s="131"/>
      <c r="D920" s="131"/>
      <c r="E920" s="131"/>
      <c r="F920" s="131"/>
      <c r="G920" s="131"/>
      <c r="H920" s="131"/>
      <c r="I920" s="131"/>
      <c r="J920" s="131"/>
      <c r="K920" s="131"/>
      <c r="L920" s="131"/>
      <c r="M920" s="132"/>
    </row>
    <row r="921" spans="1:13" ht="13.2">
      <c r="A921" s="131"/>
      <c r="B921" s="131"/>
      <c r="C921" s="131"/>
      <c r="D921" s="131"/>
      <c r="E921" s="131"/>
      <c r="F921" s="131"/>
      <c r="G921" s="131"/>
      <c r="H921" s="131"/>
      <c r="I921" s="131"/>
      <c r="J921" s="131"/>
      <c r="K921" s="131"/>
      <c r="L921" s="131"/>
      <c r="M921" s="132"/>
    </row>
    <row r="922" spans="1:13" ht="13.2">
      <c r="A922" s="131"/>
      <c r="B922" s="131"/>
      <c r="C922" s="131"/>
      <c r="D922" s="131"/>
      <c r="E922" s="131"/>
      <c r="F922" s="131"/>
      <c r="G922" s="131"/>
      <c r="H922" s="131"/>
      <c r="I922" s="131"/>
      <c r="J922" s="131"/>
      <c r="K922" s="131"/>
      <c r="L922" s="131"/>
      <c r="M922" s="132"/>
    </row>
    <row r="923" spans="1:13" ht="13.2">
      <c r="A923" s="131"/>
      <c r="B923" s="131"/>
      <c r="C923" s="131"/>
      <c r="D923" s="131"/>
      <c r="E923" s="131"/>
      <c r="F923" s="131"/>
      <c r="G923" s="131"/>
      <c r="H923" s="131"/>
      <c r="I923" s="131"/>
      <c r="J923" s="131"/>
      <c r="K923" s="131"/>
      <c r="L923" s="131"/>
      <c r="M923" s="132"/>
    </row>
    <row r="924" spans="1:13" ht="13.2">
      <c r="A924" s="131"/>
      <c r="B924" s="131"/>
      <c r="C924" s="131"/>
      <c r="D924" s="131"/>
      <c r="E924" s="131"/>
      <c r="F924" s="131"/>
      <c r="G924" s="131"/>
      <c r="H924" s="131"/>
      <c r="I924" s="131"/>
      <c r="J924" s="131"/>
      <c r="K924" s="131"/>
      <c r="L924" s="131"/>
      <c r="M924" s="132"/>
    </row>
    <row r="925" spans="1:13" ht="13.2">
      <c r="A925" s="131"/>
      <c r="B925" s="131"/>
      <c r="C925" s="131"/>
      <c r="D925" s="131"/>
      <c r="E925" s="131"/>
      <c r="F925" s="131"/>
      <c r="G925" s="131"/>
      <c r="H925" s="131"/>
      <c r="I925" s="131"/>
      <c r="J925" s="131"/>
      <c r="K925" s="131"/>
      <c r="L925" s="131"/>
      <c r="M925" s="132"/>
    </row>
    <row r="926" spans="1:13" ht="13.2">
      <c r="A926" s="131"/>
      <c r="B926" s="131"/>
      <c r="C926" s="131"/>
      <c r="D926" s="131"/>
      <c r="E926" s="131"/>
      <c r="F926" s="131"/>
      <c r="G926" s="131"/>
      <c r="H926" s="131"/>
      <c r="I926" s="131"/>
      <c r="J926" s="131"/>
      <c r="K926" s="131"/>
      <c r="L926" s="131"/>
      <c r="M926" s="132"/>
    </row>
    <row r="927" spans="1:13" ht="13.2">
      <c r="A927" s="131"/>
      <c r="B927" s="131"/>
      <c r="C927" s="131"/>
      <c r="D927" s="131"/>
      <c r="E927" s="131"/>
      <c r="F927" s="131"/>
      <c r="G927" s="131"/>
      <c r="H927" s="131"/>
      <c r="I927" s="131"/>
      <c r="J927" s="131"/>
      <c r="K927" s="131"/>
      <c r="L927" s="131"/>
      <c r="M927" s="132"/>
    </row>
    <row r="928" spans="1:13" ht="13.2">
      <c r="A928" s="131"/>
      <c r="B928" s="131"/>
      <c r="C928" s="131"/>
      <c r="D928" s="131"/>
      <c r="E928" s="131"/>
      <c r="F928" s="131"/>
      <c r="G928" s="131"/>
      <c r="H928" s="131"/>
      <c r="I928" s="131"/>
      <c r="J928" s="131"/>
      <c r="K928" s="131"/>
      <c r="L928" s="131"/>
      <c r="M928" s="132"/>
    </row>
    <row r="929" spans="1:13" ht="13.2">
      <c r="A929" s="131"/>
      <c r="B929" s="131"/>
      <c r="C929" s="131"/>
      <c r="D929" s="131"/>
      <c r="E929" s="131"/>
      <c r="F929" s="131"/>
      <c r="G929" s="131"/>
      <c r="H929" s="131"/>
      <c r="I929" s="131"/>
      <c r="J929" s="131"/>
      <c r="K929" s="131"/>
      <c r="L929" s="131"/>
      <c r="M929" s="132"/>
    </row>
    <row r="930" spans="1:13" ht="13.2">
      <c r="A930" s="131"/>
      <c r="B930" s="131"/>
      <c r="C930" s="131"/>
      <c r="D930" s="131"/>
      <c r="E930" s="131"/>
      <c r="F930" s="131"/>
      <c r="G930" s="131"/>
      <c r="H930" s="131"/>
      <c r="I930" s="131"/>
      <c r="J930" s="131"/>
      <c r="K930" s="131"/>
      <c r="L930" s="131"/>
      <c r="M930" s="132"/>
    </row>
    <row r="931" spans="1:13" ht="13.2">
      <c r="A931" s="131"/>
      <c r="B931" s="131"/>
      <c r="C931" s="131"/>
      <c r="D931" s="131"/>
      <c r="E931" s="131"/>
      <c r="F931" s="131"/>
      <c r="G931" s="131"/>
      <c r="H931" s="131"/>
      <c r="I931" s="131"/>
      <c r="J931" s="131"/>
      <c r="K931" s="131"/>
      <c r="L931" s="131"/>
      <c r="M931" s="132"/>
    </row>
    <row r="932" spans="1:13" ht="13.2">
      <c r="A932" s="131"/>
      <c r="B932" s="131"/>
      <c r="C932" s="131"/>
      <c r="D932" s="131"/>
      <c r="E932" s="131"/>
      <c r="F932" s="131"/>
      <c r="G932" s="131"/>
      <c r="H932" s="131"/>
      <c r="I932" s="131"/>
      <c r="J932" s="131"/>
      <c r="K932" s="131"/>
      <c r="L932" s="131"/>
      <c r="M932" s="132"/>
    </row>
    <row r="933" spans="1:13" ht="13.2">
      <c r="A933" s="131"/>
      <c r="B933" s="131"/>
      <c r="C933" s="131"/>
      <c r="D933" s="131"/>
      <c r="E933" s="131"/>
      <c r="F933" s="131"/>
      <c r="G933" s="131"/>
      <c r="H933" s="131"/>
      <c r="I933" s="131"/>
      <c r="J933" s="131"/>
      <c r="K933" s="131"/>
      <c r="L933" s="131"/>
      <c r="M933" s="132"/>
    </row>
    <row r="934" spans="1:13" ht="13.2">
      <c r="A934" s="131"/>
      <c r="B934" s="131"/>
      <c r="C934" s="131"/>
      <c r="D934" s="131"/>
      <c r="E934" s="131"/>
      <c r="F934" s="131"/>
      <c r="G934" s="131"/>
      <c r="H934" s="131"/>
      <c r="I934" s="131"/>
      <c r="J934" s="131"/>
      <c r="K934" s="131"/>
      <c r="L934" s="131"/>
      <c r="M934" s="132"/>
    </row>
    <row r="935" spans="1:13" ht="13.2">
      <c r="A935" s="131"/>
      <c r="B935" s="131"/>
      <c r="C935" s="131"/>
      <c r="D935" s="131"/>
      <c r="E935" s="131"/>
      <c r="F935" s="131"/>
      <c r="G935" s="131"/>
      <c r="H935" s="131"/>
      <c r="I935" s="131"/>
      <c r="J935" s="131"/>
      <c r="K935" s="131"/>
      <c r="L935" s="131"/>
      <c r="M935" s="132"/>
    </row>
    <row r="936" spans="1:13" ht="13.2">
      <c r="A936" s="131"/>
      <c r="B936" s="131"/>
      <c r="C936" s="131"/>
      <c r="D936" s="131"/>
      <c r="E936" s="131"/>
      <c r="F936" s="131"/>
      <c r="G936" s="131"/>
      <c r="H936" s="131"/>
      <c r="I936" s="131"/>
      <c r="J936" s="131"/>
      <c r="K936" s="131"/>
      <c r="L936" s="131"/>
      <c r="M936" s="132"/>
    </row>
    <row r="937" spans="1:13" ht="13.2">
      <c r="A937" s="131"/>
      <c r="B937" s="131"/>
      <c r="C937" s="131"/>
      <c r="D937" s="131"/>
      <c r="E937" s="131"/>
      <c r="F937" s="131"/>
      <c r="G937" s="131"/>
      <c r="H937" s="131"/>
      <c r="I937" s="131"/>
      <c r="J937" s="131"/>
      <c r="K937" s="131"/>
      <c r="L937" s="131"/>
      <c r="M937" s="132"/>
    </row>
    <row r="938" spans="1:13" ht="13.2">
      <c r="A938" s="131"/>
      <c r="B938" s="131"/>
      <c r="C938" s="131"/>
      <c r="D938" s="131"/>
      <c r="E938" s="131"/>
      <c r="F938" s="131"/>
      <c r="G938" s="131"/>
      <c r="H938" s="131"/>
      <c r="I938" s="131"/>
      <c r="J938" s="131"/>
      <c r="K938" s="131"/>
      <c r="L938" s="131"/>
      <c r="M938" s="132"/>
    </row>
    <row r="939" spans="1:13" ht="13.2">
      <c r="A939" s="131"/>
      <c r="B939" s="131"/>
      <c r="C939" s="131"/>
      <c r="D939" s="131"/>
      <c r="E939" s="131"/>
      <c r="F939" s="131"/>
      <c r="G939" s="131"/>
      <c r="H939" s="131"/>
      <c r="I939" s="131"/>
      <c r="J939" s="131"/>
      <c r="K939" s="131"/>
      <c r="L939" s="131"/>
      <c r="M939" s="132"/>
    </row>
    <row r="940" spans="1:13" ht="13.2">
      <c r="A940" s="131"/>
      <c r="B940" s="131"/>
      <c r="C940" s="131"/>
      <c r="D940" s="131"/>
      <c r="E940" s="131"/>
      <c r="F940" s="131"/>
      <c r="G940" s="131"/>
      <c r="H940" s="131"/>
      <c r="I940" s="131"/>
      <c r="J940" s="131"/>
      <c r="K940" s="131"/>
      <c r="L940" s="131"/>
      <c r="M940" s="132"/>
    </row>
    <row r="941" spans="1:13" ht="13.2">
      <c r="A941" s="131"/>
      <c r="B941" s="131"/>
      <c r="C941" s="131"/>
      <c r="D941" s="131"/>
      <c r="E941" s="131"/>
      <c r="F941" s="131"/>
      <c r="G941" s="131"/>
      <c r="H941" s="131"/>
      <c r="I941" s="131"/>
      <c r="J941" s="131"/>
      <c r="K941" s="131"/>
      <c r="L941" s="131"/>
      <c r="M941" s="132"/>
    </row>
    <row r="942" spans="1:13" ht="13.2">
      <c r="A942" s="131"/>
      <c r="B942" s="131"/>
      <c r="C942" s="131"/>
      <c r="D942" s="131"/>
      <c r="E942" s="131"/>
      <c r="F942" s="131"/>
      <c r="G942" s="131"/>
      <c r="H942" s="131"/>
      <c r="I942" s="131"/>
      <c r="J942" s="131"/>
      <c r="K942" s="131"/>
      <c r="L942" s="131"/>
      <c r="M942" s="132"/>
    </row>
    <row r="943" spans="1:13" ht="13.2">
      <c r="A943" s="131"/>
      <c r="B943" s="131"/>
      <c r="C943" s="131"/>
      <c r="D943" s="131"/>
      <c r="E943" s="131"/>
      <c r="F943" s="131"/>
      <c r="G943" s="131"/>
      <c r="H943" s="131"/>
      <c r="I943" s="131"/>
      <c r="J943" s="131"/>
      <c r="K943" s="131"/>
      <c r="L943" s="131"/>
      <c r="M943" s="132"/>
    </row>
    <row r="944" spans="1:13" ht="13.2">
      <c r="A944" s="131"/>
      <c r="B944" s="131"/>
      <c r="C944" s="131"/>
      <c r="D944" s="131"/>
      <c r="E944" s="131"/>
      <c r="F944" s="131"/>
      <c r="G944" s="131"/>
      <c r="H944" s="131"/>
      <c r="I944" s="131"/>
      <c r="J944" s="131"/>
      <c r="K944" s="131"/>
      <c r="L944" s="131"/>
      <c r="M944" s="132"/>
    </row>
    <row r="945" spans="1:13" ht="13.2">
      <c r="A945" s="131"/>
      <c r="B945" s="131"/>
      <c r="C945" s="131"/>
      <c r="D945" s="131"/>
      <c r="E945" s="131"/>
      <c r="F945" s="131"/>
      <c r="G945" s="131"/>
      <c r="H945" s="131"/>
      <c r="I945" s="131"/>
      <c r="J945" s="131"/>
      <c r="K945" s="131"/>
      <c r="L945" s="131"/>
      <c r="M945" s="132"/>
    </row>
    <row r="946" spans="1:13" ht="13.2">
      <c r="A946" s="131"/>
      <c r="B946" s="131"/>
      <c r="C946" s="131"/>
      <c r="D946" s="131"/>
      <c r="E946" s="131"/>
      <c r="F946" s="131"/>
      <c r="G946" s="131"/>
      <c r="H946" s="131"/>
      <c r="I946" s="131"/>
      <c r="J946" s="131"/>
      <c r="K946" s="131"/>
      <c r="L946" s="131"/>
      <c r="M946" s="132"/>
    </row>
    <row r="947" spans="1:13" ht="13.2">
      <c r="A947" s="131"/>
      <c r="B947" s="131"/>
      <c r="C947" s="131"/>
      <c r="D947" s="131"/>
      <c r="E947" s="131"/>
      <c r="F947" s="131"/>
      <c r="G947" s="131"/>
      <c r="H947" s="131"/>
      <c r="I947" s="131"/>
      <c r="J947" s="131"/>
      <c r="K947" s="131"/>
      <c r="L947" s="131"/>
      <c r="M947" s="132"/>
    </row>
    <row r="948" spans="1:13" ht="13.2">
      <c r="A948" s="131"/>
      <c r="B948" s="131"/>
      <c r="C948" s="131"/>
      <c r="D948" s="131"/>
      <c r="E948" s="131"/>
      <c r="F948" s="131"/>
      <c r="G948" s="131"/>
      <c r="H948" s="131"/>
      <c r="I948" s="131"/>
      <c r="J948" s="131"/>
      <c r="K948" s="131"/>
      <c r="L948" s="131"/>
      <c r="M948" s="132"/>
    </row>
    <row r="949" spans="1:13" ht="13.2">
      <c r="A949" s="131"/>
      <c r="B949" s="131"/>
      <c r="C949" s="131"/>
      <c r="D949" s="131"/>
      <c r="E949" s="131"/>
      <c r="F949" s="131"/>
      <c r="G949" s="131"/>
      <c r="H949" s="131"/>
      <c r="I949" s="131"/>
      <c r="J949" s="131"/>
      <c r="K949" s="131"/>
      <c r="L949" s="131"/>
      <c r="M949" s="132"/>
    </row>
    <row r="950" spans="1:13" ht="13.2">
      <c r="A950" s="131"/>
      <c r="B950" s="131"/>
      <c r="C950" s="131"/>
      <c r="D950" s="131"/>
      <c r="E950" s="131"/>
      <c r="F950" s="131"/>
      <c r="G950" s="131"/>
      <c r="H950" s="131"/>
      <c r="I950" s="131"/>
      <c r="J950" s="131"/>
      <c r="K950" s="131"/>
      <c r="L950" s="131"/>
      <c r="M950" s="132"/>
    </row>
    <row r="951" spans="1:13" ht="13.2">
      <c r="A951" s="131"/>
      <c r="B951" s="131"/>
      <c r="C951" s="131"/>
      <c r="D951" s="131"/>
      <c r="E951" s="131"/>
      <c r="F951" s="131"/>
      <c r="G951" s="131"/>
      <c r="H951" s="131"/>
      <c r="I951" s="131"/>
      <c r="J951" s="131"/>
      <c r="K951" s="131"/>
      <c r="L951" s="131"/>
      <c r="M951" s="132"/>
    </row>
    <row r="952" spans="1:13" ht="13.2">
      <c r="A952" s="131"/>
      <c r="B952" s="131"/>
      <c r="C952" s="131"/>
      <c r="D952" s="131"/>
      <c r="E952" s="131"/>
      <c r="F952" s="131"/>
      <c r="G952" s="131"/>
      <c r="H952" s="131"/>
      <c r="I952" s="131"/>
      <c r="J952" s="131"/>
      <c r="K952" s="131"/>
      <c r="L952" s="131"/>
      <c r="M952" s="132"/>
    </row>
    <row r="953" spans="1:13" ht="13.2">
      <c r="A953" s="131"/>
      <c r="B953" s="131"/>
      <c r="C953" s="131"/>
      <c r="D953" s="131"/>
      <c r="E953" s="131"/>
      <c r="F953" s="131"/>
      <c r="G953" s="131"/>
      <c r="H953" s="131"/>
      <c r="I953" s="131"/>
      <c r="J953" s="131"/>
      <c r="K953" s="131"/>
      <c r="L953" s="131"/>
      <c r="M953" s="132"/>
    </row>
    <row r="954" spans="1:13" ht="13.2">
      <c r="A954" s="131"/>
      <c r="B954" s="131"/>
      <c r="C954" s="131"/>
      <c r="D954" s="131"/>
      <c r="E954" s="131"/>
      <c r="F954" s="131"/>
      <c r="G954" s="131"/>
      <c r="H954" s="131"/>
      <c r="I954" s="131"/>
      <c r="J954" s="131"/>
      <c r="K954" s="131"/>
      <c r="L954" s="131"/>
      <c r="M954" s="132"/>
    </row>
    <row r="955" spans="1:13" ht="13.2">
      <c r="A955" s="131"/>
      <c r="B955" s="131"/>
      <c r="C955" s="131"/>
      <c r="D955" s="131"/>
      <c r="E955" s="131"/>
      <c r="F955" s="131"/>
      <c r="G955" s="131"/>
      <c r="H955" s="131"/>
      <c r="I955" s="131"/>
      <c r="J955" s="131"/>
      <c r="K955" s="131"/>
      <c r="L955" s="131"/>
      <c r="M955" s="132"/>
    </row>
    <row r="956" spans="1:13" ht="13.2">
      <c r="A956" s="131"/>
      <c r="B956" s="131"/>
      <c r="C956" s="131"/>
      <c r="D956" s="131"/>
      <c r="E956" s="131"/>
      <c r="F956" s="131"/>
      <c r="G956" s="131"/>
      <c r="H956" s="131"/>
      <c r="I956" s="131"/>
      <c r="J956" s="131"/>
      <c r="K956" s="131"/>
      <c r="L956" s="131"/>
      <c r="M956" s="132"/>
    </row>
    <row r="957" spans="1:13" ht="13.2">
      <c r="A957" s="131"/>
      <c r="B957" s="131"/>
      <c r="C957" s="131"/>
      <c r="D957" s="131"/>
      <c r="E957" s="131"/>
      <c r="F957" s="131"/>
      <c r="G957" s="131"/>
      <c r="H957" s="131"/>
      <c r="I957" s="131"/>
      <c r="J957" s="131"/>
      <c r="K957" s="131"/>
      <c r="L957" s="131"/>
      <c r="M957" s="132"/>
    </row>
    <row r="958" spans="1:13" ht="13.2">
      <c r="A958" s="131"/>
      <c r="B958" s="131"/>
      <c r="C958" s="131"/>
      <c r="D958" s="131"/>
      <c r="E958" s="131"/>
      <c r="F958" s="131"/>
      <c r="G958" s="131"/>
      <c r="H958" s="131"/>
      <c r="I958" s="131"/>
      <c r="J958" s="131"/>
      <c r="K958" s="131"/>
      <c r="L958" s="131"/>
      <c r="M958" s="132"/>
    </row>
    <row r="959" spans="1:13" ht="13.2">
      <c r="A959" s="131"/>
      <c r="B959" s="131"/>
      <c r="C959" s="131"/>
      <c r="D959" s="131"/>
      <c r="E959" s="131"/>
      <c r="F959" s="131"/>
      <c r="G959" s="131"/>
      <c r="H959" s="131"/>
      <c r="I959" s="131"/>
      <c r="J959" s="131"/>
      <c r="K959" s="131"/>
      <c r="L959" s="131"/>
      <c r="M959" s="132"/>
    </row>
    <row r="960" spans="1:13" ht="13.2">
      <c r="A960" s="131"/>
      <c r="B960" s="131"/>
      <c r="C960" s="131"/>
      <c r="D960" s="131"/>
      <c r="E960" s="131"/>
      <c r="F960" s="131"/>
      <c r="G960" s="131"/>
      <c r="H960" s="131"/>
      <c r="I960" s="131"/>
      <c r="J960" s="131"/>
      <c r="K960" s="131"/>
      <c r="L960" s="131"/>
      <c r="M960" s="132"/>
    </row>
    <row r="961" spans="1:13" ht="13.2">
      <c r="A961" s="131"/>
      <c r="B961" s="131"/>
      <c r="C961" s="131"/>
      <c r="D961" s="131"/>
      <c r="E961" s="131"/>
      <c r="F961" s="131"/>
      <c r="G961" s="131"/>
      <c r="H961" s="131"/>
      <c r="I961" s="131"/>
      <c r="J961" s="131"/>
      <c r="K961" s="131"/>
      <c r="L961" s="131"/>
      <c r="M961" s="132"/>
    </row>
    <row r="962" spans="1:13" ht="13.2">
      <c r="A962" s="131"/>
      <c r="B962" s="131"/>
      <c r="C962" s="131"/>
      <c r="D962" s="131"/>
      <c r="E962" s="131"/>
      <c r="F962" s="131"/>
      <c r="G962" s="131"/>
      <c r="H962" s="131"/>
      <c r="I962" s="131"/>
      <c r="J962" s="131"/>
      <c r="K962" s="131"/>
      <c r="L962" s="131"/>
      <c r="M962" s="132"/>
    </row>
    <row r="963" spans="1:13" ht="13.2">
      <c r="A963" s="131"/>
      <c r="B963" s="131"/>
      <c r="C963" s="131"/>
      <c r="D963" s="131"/>
      <c r="E963" s="131"/>
      <c r="F963" s="131"/>
      <c r="G963" s="131"/>
      <c r="H963" s="131"/>
      <c r="I963" s="131"/>
      <c r="J963" s="131"/>
      <c r="K963" s="131"/>
      <c r="L963" s="131"/>
      <c r="M963" s="132"/>
    </row>
    <row r="964" spans="1:13" ht="13.2">
      <c r="A964" s="131"/>
      <c r="B964" s="131"/>
      <c r="C964" s="131"/>
      <c r="D964" s="131"/>
      <c r="E964" s="131"/>
      <c r="F964" s="131"/>
      <c r="G964" s="131"/>
      <c r="H964" s="131"/>
      <c r="I964" s="131"/>
      <c r="J964" s="131"/>
      <c r="K964" s="131"/>
      <c r="L964" s="131"/>
      <c r="M964" s="132"/>
    </row>
    <row r="965" spans="1:13" ht="13.2">
      <c r="A965" s="131"/>
      <c r="B965" s="131"/>
      <c r="C965" s="131"/>
      <c r="D965" s="131"/>
      <c r="E965" s="131"/>
      <c r="F965" s="131"/>
      <c r="G965" s="131"/>
      <c r="H965" s="131"/>
      <c r="I965" s="131"/>
      <c r="J965" s="131"/>
      <c r="K965" s="131"/>
      <c r="L965" s="131"/>
      <c r="M965" s="132"/>
    </row>
    <row r="966" spans="1:13" ht="13.2">
      <c r="A966" s="131"/>
      <c r="B966" s="131"/>
      <c r="C966" s="131"/>
      <c r="D966" s="131"/>
      <c r="E966" s="131"/>
      <c r="F966" s="131"/>
      <c r="G966" s="131"/>
      <c r="H966" s="131"/>
      <c r="I966" s="131"/>
      <c r="J966" s="131"/>
      <c r="K966" s="131"/>
      <c r="L966" s="131"/>
      <c r="M966" s="132"/>
    </row>
    <row r="967" spans="1:13" ht="13.2">
      <c r="A967" s="131"/>
      <c r="B967" s="131"/>
      <c r="C967" s="131"/>
      <c r="D967" s="131"/>
      <c r="E967" s="131"/>
      <c r="F967" s="131"/>
      <c r="G967" s="131"/>
      <c r="H967" s="131"/>
      <c r="I967" s="131"/>
      <c r="J967" s="131"/>
      <c r="K967" s="131"/>
      <c r="L967" s="131"/>
      <c r="M967" s="132"/>
    </row>
    <row r="968" spans="1:13" ht="13.2">
      <c r="A968" s="131"/>
      <c r="B968" s="131"/>
      <c r="C968" s="131"/>
      <c r="D968" s="131"/>
      <c r="E968" s="131"/>
      <c r="F968" s="131"/>
      <c r="G968" s="131"/>
      <c r="H968" s="131"/>
      <c r="I968" s="131"/>
      <c r="J968" s="131"/>
      <c r="K968" s="131"/>
      <c r="L968" s="131"/>
      <c r="M968" s="132"/>
    </row>
    <row r="969" spans="1:13" ht="13.2">
      <c r="A969" s="131"/>
      <c r="B969" s="131"/>
      <c r="C969" s="131"/>
      <c r="D969" s="131"/>
      <c r="E969" s="131"/>
      <c r="F969" s="131"/>
      <c r="G969" s="131"/>
      <c r="H969" s="131"/>
      <c r="I969" s="131"/>
      <c r="J969" s="131"/>
      <c r="K969" s="131"/>
      <c r="L969" s="131"/>
      <c r="M969" s="132"/>
    </row>
    <row r="970" spans="1:13" ht="13.2">
      <c r="A970" s="131"/>
      <c r="B970" s="131"/>
      <c r="C970" s="131"/>
      <c r="D970" s="131"/>
      <c r="E970" s="131"/>
      <c r="F970" s="131"/>
      <c r="G970" s="131"/>
      <c r="H970" s="131"/>
      <c r="I970" s="131"/>
      <c r="J970" s="131"/>
      <c r="K970" s="131"/>
      <c r="L970" s="131"/>
      <c r="M970" s="132"/>
    </row>
    <row r="971" spans="1:13" ht="13.2">
      <c r="A971" s="131"/>
      <c r="B971" s="131"/>
      <c r="C971" s="131"/>
      <c r="D971" s="131"/>
      <c r="E971" s="131"/>
      <c r="F971" s="131"/>
      <c r="G971" s="131"/>
      <c r="H971" s="131"/>
      <c r="I971" s="131"/>
      <c r="J971" s="131"/>
      <c r="K971" s="131"/>
      <c r="L971" s="131"/>
      <c r="M971" s="132"/>
    </row>
    <row r="972" spans="1:13" ht="13.2">
      <c r="A972" s="131"/>
      <c r="B972" s="131"/>
      <c r="C972" s="131"/>
      <c r="D972" s="131"/>
      <c r="E972" s="131"/>
      <c r="F972" s="131"/>
      <c r="G972" s="131"/>
      <c r="H972" s="131"/>
      <c r="I972" s="131"/>
      <c r="J972" s="131"/>
      <c r="K972" s="131"/>
      <c r="L972" s="131"/>
      <c r="M972" s="132"/>
    </row>
    <row r="973" spans="1:13" ht="13.2">
      <c r="A973" s="131"/>
      <c r="B973" s="131"/>
      <c r="C973" s="131"/>
      <c r="D973" s="131"/>
      <c r="E973" s="131"/>
      <c r="F973" s="131"/>
      <c r="G973" s="131"/>
      <c r="H973" s="131"/>
      <c r="I973" s="131"/>
      <c r="J973" s="131"/>
      <c r="K973" s="131"/>
      <c r="L973" s="131"/>
      <c r="M973" s="132"/>
    </row>
    <row r="974" spans="1:13" ht="13.2">
      <c r="A974" s="131"/>
      <c r="B974" s="131"/>
      <c r="C974" s="131"/>
      <c r="D974" s="131"/>
      <c r="E974" s="131"/>
      <c r="F974" s="131"/>
      <c r="G974" s="131"/>
      <c r="H974" s="131"/>
      <c r="I974" s="131"/>
      <c r="J974" s="131"/>
      <c r="K974" s="131"/>
      <c r="L974" s="131"/>
      <c r="M974" s="132"/>
    </row>
    <row r="975" spans="1:13" ht="13.2">
      <c r="A975" s="131"/>
      <c r="B975" s="131"/>
      <c r="C975" s="131"/>
      <c r="D975" s="131"/>
      <c r="E975" s="131"/>
      <c r="F975" s="131"/>
      <c r="G975" s="131"/>
      <c r="H975" s="131"/>
      <c r="I975" s="131"/>
      <c r="J975" s="131"/>
      <c r="K975" s="131"/>
      <c r="L975" s="131"/>
      <c r="M975" s="132"/>
    </row>
    <row r="976" spans="1:13" ht="13.2">
      <c r="A976" s="131"/>
      <c r="B976" s="131"/>
      <c r="C976" s="131"/>
      <c r="D976" s="131"/>
      <c r="E976" s="131"/>
      <c r="F976" s="131"/>
      <c r="G976" s="131"/>
      <c r="H976" s="131"/>
      <c r="I976" s="131"/>
      <c r="J976" s="131"/>
      <c r="K976" s="131"/>
      <c r="L976" s="131"/>
      <c r="M976" s="132"/>
    </row>
    <row r="977" spans="1:13" ht="13.2">
      <c r="A977" s="131"/>
      <c r="B977" s="131"/>
      <c r="C977" s="131"/>
      <c r="D977" s="131"/>
      <c r="E977" s="131"/>
      <c r="F977" s="131"/>
      <c r="G977" s="131"/>
      <c r="H977" s="131"/>
      <c r="I977" s="131"/>
      <c r="J977" s="131"/>
      <c r="K977" s="131"/>
      <c r="L977" s="131"/>
      <c r="M977" s="132"/>
    </row>
    <row r="978" spans="1:13" ht="13.2">
      <c r="A978" s="131"/>
      <c r="B978" s="131"/>
      <c r="C978" s="131"/>
      <c r="D978" s="131"/>
      <c r="E978" s="131"/>
      <c r="F978" s="131"/>
      <c r="G978" s="131"/>
      <c r="H978" s="131"/>
      <c r="I978" s="131"/>
      <c r="J978" s="131"/>
      <c r="K978" s="131"/>
      <c r="L978" s="131"/>
      <c r="M978" s="132"/>
    </row>
    <row r="979" spans="1:13" ht="13.2">
      <c r="A979" s="131"/>
      <c r="B979" s="131"/>
      <c r="C979" s="131"/>
      <c r="D979" s="131"/>
      <c r="E979" s="131"/>
      <c r="F979" s="131"/>
      <c r="G979" s="131"/>
      <c r="H979" s="131"/>
      <c r="I979" s="131"/>
      <c r="J979" s="131"/>
      <c r="K979" s="131"/>
      <c r="L979" s="131"/>
      <c r="M979" s="132"/>
    </row>
    <row r="980" spans="1:13" ht="13.2">
      <c r="A980" s="131"/>
      <c r="B980" s="131"/>
      <c r="C980" s="131"/>
      <c r="D980" s="131"/>
      <c r="E980" s="131"/>
      <c r="F980" s="131"/>
      <c r="G980" s="131"/>
      <c r="H980" s="131"/>
      <c r="I980" s="131"/>
      <c r="J980" s="131"/>
      <c r="K980" s="131"/>
      <c r="L980" s="131"/>
      <c r="M980" s="132"/>
    </row>
    <row r="981" spans="1:13" ht="13.2">
      <c r="A981" s="131"/>
      <c r="B981" s="131"/>
      <c r="C981" s="131"/>
      <c r="D981" s="131"/>
      <c r="E981" s="131"/>
      <c r="F981" s="131"/>
      <c r="G981" s="131"/>
      <c r="H981" s="131"/>
      <c r="I981" s="131"/>
      <c r="J981" s="131"/>
      <c r="K981" s="131"/>
      <c r="L981" s="131"/>
      <c r="M981" s="132"/>
    </row>
    <row r="982" spans="1:13" ht="13.2">
      <c r="A982" s="131"/>
      <c r="B982" s="131"/>
      <c r="C982" s="131"/>
      <c r="D982" s="131"/>
      <c r="E982" s="131"/>
      <c r="F982" s="131"/>
      <c r="G982" s="131"/>
      <c r="H982" s="131"/>
      <c r="I982" s="131"/>
      <c r="J982" s="131"/>
      <c r="K982" s="131"/>
      <c r="L982" s="131"/>
      <c r="M982" s="132"/>
    </row>
    <row r="983" spans="1:13" ht="13.2">
      <c r="A983" s="131"/>
      <c r="B983" s="131"/>
      <c r="C983" s="131"/>
      <c r="D983" s="131"/>
      <c r="E983" s="131"/>
      <c r="F983" s="131"/>
      <c r="G983" s="131"/>
      <c r="H983" s="131"/>
      <c r="I983" s="131"/>
      <c r="J983" s="131"/>
      <c r="K983" s="131"/>
      <c r="L983" s="131"/>
      <c r="M983" s="132"/>
    </row>
    <row r="984" spans="1:13" ht="13.2">
      <c r="A984" s="131"/>
      <c r="B984" s="131"/>
      <c r="C984" s="131"/>
      <c r="D984" s="131"/>
      <c r="E984" s="131"/>
      <c r="F984" s="131"/>
      <c r="G984" s="131"/>
      <c r="H984" s="131"/>
      <c r="I984" s="131"/>
      <c r="J984" s="131"/>
      <c r="K984" s="131"/>
      <c r="L984" s="131"/>
      <c r="M984" s="132"/>
    </row>
    <row r="985" spans="1:13" ht="13.2">
      <c r="A985" s="131"/>
      <c r="B985" s="131"/>
      <c r="C985" s="131"/>
      <c r="D985" s="131"/>
      <c r="E985" s="131"/>
      <c r="F985" s="131"/>
      <c r="G985" s="131"/>
      <c r="H985" s="131"/>
      <c r="I985" s="131"/>
      <c r="J985" s="131"/>
      <c r="K985" s="131"/>
      <c r="L985" s="131"/>
      <c r="M985" s="132"/>
    </row>
    <row r="986" spans="1:13" ht="13.2">
      <c r="A986" s="131"/>
      <c r="B986" s="131"/>
      <c r="C986" s="131"/>
      <c r="D986" s="131"/>
      <c r="E986" s="131"/>
      <c r="F986" s="131"/>
      <c r="G986" s="131"/>
      <c r="H986" s="131"/>
      <c r="I986" s="131"/>
      <c r="J986" s="131"/>
      <c r="K986" s="131"/>
      <c r="L986" s="131"/>
      <c r="M986" s="132"/>
    </row>
    <row r="987" spans="1:13" ht="13.2">
      <c r="A987" s="131"/>
      <c r="B987" s="131"/>
      <c r="C987" s="131"/>
      <c r="D987" s="131"/>
      <c r="E987" s="131"/>
      <c r="F987" s="131"/>
      <c r="G987" s="131"/>
      <c r="H987" s="131"/>
      <c r="I987" s="131"/>
      <c r="J987" s="131"/>
      <c r="K987" s="131"/>
      <c r="L987" s="131"/>
      <c r="M987" s="132"/>
    </row>
    <row r="988" spans="1:13" ht="13.2">
      <c r="A988" s="131"/>
      <c r="B988" s="131"/>
      <c r="C988" s="131"/>
      <c r="D988" s="131"/>
      <c r="E988" s="131"/>
      <c r="F988" s="131"/>
      <c r="G988" s="131"/>
      <c r="H988" s="131"/>
      <c r="I988" s="131"/>
      <c r="J988" s="131"/>
      <c r="K988" s="131"/>
      <c r="L988" s="131"/>
      <c r="M988" s="132"/>
    </row>
    <row r="989" spans="1:13" ht="13.2">
      <c r="A989" s="131"/>
      <c r="B989" s="131"/>
      <c r="C989" s="131"/>
      <c r="D989" s="131"/>
      <c r="E989" s="131"/>
      <c r="F989" s="131"/>
      <c r="G989" s="131"/>
      <c r="H989" s="131"/>
      <c r="I989" s="131"/>
      <c r="J989" s="131"/>
      <c r="K989" s="131"/>
      <c r="L989" s="131"/>
      <c r="M989" s="132"/>
    </row>
    <row r="990" spans="1:13" ht="13.2">
      <c r="A990" s="131"/>
      <c r="B990" s="131"/>
      <c r="C990" s="131"/>
      <c r="D990" s="131"/>
      <c r="E990" s="131"/>
      <c r="F990" s="131"/>
      <c r="G990" s="131"/>
      <c r="H990" s="131"/>
      <c r="I990" s="131"/>
      <c r="J990" s="131"/>
      <c r="K990" s="131"/>
      <c r="L990" s="131"/>
      <c r="M990" s="132"/>
    </row>
    <row r="991" spans="1:13" ht="13.2">
      <c r="A991" s="131"/>
      <c r="B991" s="131"/>
      <c r="C991" s="131"/>
      <c r="D991" s="131"/>
      <c r="E991" s="131"/>
      <c r="F991" s="131"/>
      <c r="G991" s="131"/>
      <c r="H991" s="131"/>
      <c r="I991" s="131"/>
      <c r="J991" s="131"/>
      <c r="K991" s="131"/>
      <c r="L991" s="131"/>
      <c r="M991" s="132"/>
    </row>
    <row r="992" spans="1:13" ht="13.2">
      <c r="A992" s="131"/>
      <c r="B992" s="131"/>
      <c r="C992" s="131"/>
      <c r="D992" s="131"/>
      <c r="E992" s="131"/>
      <c r="F992" s="131"/>
      <c r="G992" s="131"/>
      <c r="H992" s="131"/>
      <c r="I992" s="131"/>
      <c r="J992" s="131"/>
      <c r="K992" s="131"/>
      <c r="L992" s="131"/>
      <c r="M992" s="132"/>
    </row>
    <row r="993" spans="1:13" ht="13.2">
      <c r="A993" s="131"/>
      <c r="B993" s="131"/>
      <c r="C993" s="131"/>
      <c r="D993" s="131"/>
      <c r="E993" s="131"/>
      <c r="F993" s="131"/>
      <c r="G993" s="131"/>
      <c r="H993" s="131"/>
      <c r="I993" s="131"/>
      <c r="J993" s="131"/>
      <c r="K993" s="131"/>
      <c r="L993" s="131"/>
      <c r="M993" s="132"/>
    </row>
    <row r="994" spans="1:13" ht="13.2">
      <c r="A994" s="131"/>
      <c r="B994" s="131"/>
      <c r="C994" s="131"/>
      <c r="D994" s="131"/>
      <c r="E994" s="131"/>
      <c r="F994" s="131"/>
      <c r="G994" s="131"/>
      <c r="H994" s="131"/>
      <c r="I994" s="131"/>
      <c r="J994" s="131"/>
      <c r="K994" s="131"/>
      <c r="L994" s="131"/>
      <c r="M994" s="132"/>
    </row>
    <row r="995" spans="1:13" ht="13.2">
      <c r="A995" s="131"/>
      <c r="B995" s="131"/>
      <c r="C995" s="131"/>
      <c r="D995" s="131"/>
      <c r="E995" s="131"/>
      <c r="F995" s="131"/>
      <c r="G995" s="131"/>
      <c r="H995" s="131"/>
      <c r="I995" s="131"/>
      <c r="J995" s="131"/>
      <c r="K995" s="131"/>
      <c r="L995" s="131"/>
      <c r="M995" s="132"/>
    </row>
    <row r="996" spans="1:13" ht="13.2">
      <c r="A996" s="131"/>
      <c r="B996" s="131"/>
      <c r="C996" s="131"/>
      <c r="D996" s="131"/>
      <c r="E996" s="131"/>
      <c r="F996" s="131"/>
      <c r="G996" s="131"/>
      <c r="H996" s="131"/>
      <c r="I996" s="131"/>
      <c r="J996" s="131"/>
      <c r="K996" s="131"/>
      <c r="L996" s="131"/>
      <c r="M996" s="132"/>
    </row>
    <row r="997" spans="1:13" ht="13.2">
      <c r="A997" s="131"/>
      <c r="B997" s="131"/>
      <c r="C997" s="131"/>
      <c r="D997" s="131"/>
      <c r="E997" s="131"/>
      <c r="F997" s="131"/>
      <c r="G997" s="131"/>
      <c r="H997" s="131"/>
      <c r="I997" s="131"/>
      <c r="J997" s="131"/>
      <c r="K997" s="131"/>
      <c r="L997" s="131"/>
      <c r="M997" s="132"/>
    </row>
    <row r="998" spans="1:13" ht="13.2">
      <c r="A998" s="131"/>
      <c r="B998" s="131"/>
      <c r="C998" s="131"/>
      <c r="D998" s="131"/>
      <c r="E998" s="131"/>
      <c r="F998" s="131"/>
      <c r="G998" s="131"/>
      <c r="H998" s="131"/>
      <c r="I998" s="131"/>
      <c r="J998" s="131"/>
      <c r="K998" s="131"/>
      <c r="L998" s="131"/>
      <c r="M998" s="132"/>
    </row>
    <row r="999" spans="1:13" ht="13.2">
      <c r="A999" s="131"/>
      <c r="B999" s="131"/>
      <c r="C999" s="131"/>
      <c r="D999" s="131"/>
      <c r="E999" s="131"/>
      <c r="F999" s="131"/>
      <c r="G999" s="131"/>
      <c r="H999" s="131"/>
      <c r="I999" s="131"/>
      <c r="J999" s="131"/>
      <c r="K999" s="131"/>
      <c r="L999" s="131"/>
      <c r="M999" s="132"/>
    </row>
    <row r="1000" spans="1:13" ht="13.2">
      <c r="A1000" s="131"/>
      <c r="B1000" s="131"/>
      <c r="C1000" s="131"/>
      <c r="D1000" s="131"/>
      <c r="E1000" s="131"/>
      <c r="F1000" s="131"/>
      <c r="G1000" s="131"/>
      <c r="H1000" s="131"/>
      <c r="I1000" s="131"/>
      <c r="J1000" s="131"/>
      <c r="K1000" s="131"/>
      <c r="L1000" s="131"/>
      <c r="M1000" s="132"/>
    </row>
    <row r="1001" spans="1:13" ht="13.2">
      <c r="A1001" s="131"/>
      <c r="B1001" s="131"/>
      <c r="C1001" s="131"/>
      <c r="D1001" s="131"/>
      <c r="E1001" s="131"/>
      <c r="F1001" s="131"/>
      <c r="G1001" s="131"/>
      <c r="H1001" s="131"/>
      <c r="I1001" s="131"/>
      <c r="J1001" s="131"/>
      <c r="K1001" s="131"/>
      <c r="L1001" s="131"/>
      <c r="M1001" s="132"/>
    </row>
  </sheetData>
  <mergeCells count="48">
    <mergeCell ref="M107:M111"/>
    <mergeCell ref="M112:M116"/>
    <mergeCell ref="M117:M121"/>
    <mergeCell ref="M57:M61"/>
    <mergeCell ref="M62:M66"/>
    <mergeCell ref="M67:M71"/>
    <mergeCell ref="M72:M76"/>
    <mergeCell ref="M77:M81"/>
    <mergeCell ref="M82:M86"/>
    <mergeCell ref="M87:M91"/>
    <mergeCell ref="E107:E111"/>
    <mergeCell ref="E112:E116"/>
    <mergeCell ref="E117:E121"/>
    <mergeCell ref="E52:E56"/>
    <mergeCell ref="E57:E61"/>
    <mergeCell ref="E62:E66"/>
    <mergeCell ref="E67:E71"/>
    <mergeCell ref="E72:E76"/>
    <mergeCell ref="E77:E81"/>
    <mergeCell ref="E82:E86"/>
    <mergeCell ref="M52:M56"/>
    <mergeCell ref="E87:E91"/>
    <mergeCell ref="E92:E96"/>
    <mergeCell ref="E97:E101"/>
    <mergeCell ref="E102:E106"/>
    <mergeCell ref="M92:M96"/>
    <mergeCell ref="M97:M101"/>
    <mergeCell ref="M102:M106"/>
    <mergeCell ref="E37:E41"/>
    <mergeCell ref="E42:E46"/>
    <mergeCell ref="E47:E51"/>
    <mergeCell ref="M22:M26"/>
    <mergeCell ref="M27:M31"/>
    <mergeCell ref="M32:M36"/>
    <mergeCell ref="M37:M41"/>
    <mergeCell ref="M42:M46"/>
    <mergeCell ref="M47:M51"/>
    <mergeCell ref="M17:M21"/>
    <mergeCell ref="E17:E21"/>
    <mergeCell ref="E22:E26"/>
    <mergeCell ref="E27:E31"/>
    <mergeCell ref="E32:E36"/>
    <mergeCell ref="E2:E6"/>
    <mergeCell ref="M2:M6"/>
    <mergeCell ref="E7:E11"/>
    <mergeCell ref="M7:M11"/>
    <mergeCell ref="E12:E16"/>
    <mergeCell ref="M12:M16"/>
  </mergeCells>
  <hyperlinks>
    <hyperlink ref="M22" r:id="rId1" xr:uid="{00000000-0004-0000-0600-000000000000}"/>
    <hyperlink ref="M27" r:id="rId2" xr:uid="{00000000-0004-0000-0600-000001000000}"/>
    <hyperlink ref="M57" r:id="rId3" xr:uid="{00000000-0004-0000-0600-000002000000}"/>
    <hyperlink ref="M62" r:id="rId4" xr:uid="{00000000-0004-0000-0600-000003000000}"/>
    <hyperlink ref="M87" r:id="rId5" xr:uid="{00000000-0004-0000-0600-000004000000}"/>
    <hyperlink ref="M102" r:id="rId6" xr:uid="{00000000-0004-0000-0600-000005000000}"/>
    <hyperlink ref="M112" r:id="rId7" xr:uid="{00000000-0004-0000-0600-000006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1"/>
  <sheetViews>
    <sheetView topLeftCell="E1" workbookViewId="0">
      <pane ySplit="1" topLeftCell="A68" activePane="bottomLeft" state="frozen"/>
      <selection pane="bottomLeft" activeCell="J79" sqref="J79"/>
    </sheetView>
  </sheetViews>
  <sheetFormatPr defaultColWidth="14.44140625" defaultRowHeight="15.75" customHeight="1"/>
  <cols>
    <col min="2" max="2" width="23.109375" customWidth="1"/>
    <col min="6" max="11" width="21.5546875" customWidth="1"/>
    <col min="12" max="12" width="61.88671875" customWidth="1"/>
  </cols>
  <sheetData>
    <row r="1" spans="1:12" ht="13.2">
      <c r="A1" s="115" t="s">
        <v>492</v>
      </c>
      <c r="B1" s="116" t="s">
        <v>493</v>
      </c>
      <c r="C1" s="115" t="s">
        <v>494</v>
      </c>
      <c r="D1" s="115" t="s">
        <v>10</v>
      </c>
      <c r="E1" s="115" t="s">
        <v>495</v>
      </c>
      <c r="F1" s="133" t="s">
        <v>578</v>
      </c>
      <c r="G1" s="133" t="s">
        <v>579</v>
      </c>
      <c r="H1" s="133" t="s">
        <v>580</v>
      </c>
      <c r="I1" s="133" t="s">
        <v>581</v>
      </c>
      <c r="J1" s="133" t="s">
        <v>582</v>
      </c>
      <c r="K1" s="133" t="s">
        <v>531</v>
      </c>
      <c r="L1" s="117" t="s">
        <v>559</v>
      </c>
    </row>
    <row r="2" spans="1:12" ht="13.2">
      <c r="A2" s="134">
        <v>19120433</v>
      </c>
      <c r="B2" s="135" t="s">
        <v>23</v>
      </c>
      <c r="C2" s="136">
        <v>1</v>
      </c>
      <c r="D2" s="134" t="s">
        <v>21</v>
      </c>
      <c r="E2" s="195" t="s">
        <v>507</v>
      </c>
      <c r="F2" s="134">
        <f t="shared" ref="F2:F121" si="0">G2</f>
        <v>28</v>
      </c>
      <c r="G2" s="134">
        <f t="shared" ref="G2:G121" si="1">SUM(H2:K2)</f>
        <v>28</v>
      </c>
      <c r="H2" s="134">
        <v>2</v>
      </c>
      <c r="I2" s="134">
        <v>8</v>
      </c>
      <c r="J2" s="134">
        <v>15</v>
      </c>
      <c r="K2" s="134">
        <v>3</v>
      </c>
      <c r="L2" s="196" t="s">
        <v>583</v>
      </c>
    </row>
    <row r="3" spans="1:12" ht="13.2">
      <c r="A3" s="134">
        <v>19120349</v>
      </c>
      <c r="B3" s="135" t="s">
        <v>31</v>
      </c>
      <c r="C3" s="136">
        <v>1</v>
      </c>
      <c r="D3" s="134" t="s">
        <v>21</v>
      </c>
      <c r="E3" s="185"/>
      <c r="F3" s="134">
        <f t="shared" si="0"/>
        <v>28</v>
      </c>
      <c r="G3" s="134">
        <f t="shared" si="1"/>
        <v>28</v>
      </c>
      <c r="H3" s="134">
        <v>2</v>
      </c>
      <c r="I3" s="134">
        <v>8</v>
      </c>
      <c r="J3" s="134">
        <v>15</v>
      </c>
      <c r="K3" s="134">
        <v>3</v>
      </c>
      <c r="L3" s="185"/>
    </row>
    <row r="4" spans="1:12" ht="13.2">
      <c r="A4" s="134">
        <v>19120461</v>
      </c>
      <c r="B4" s="135" t="s">
        <v>35</v>
      </c>
      <c r="C4" s="136">
        <v>1</v>
      </c>
      <c r="D4" s="134" t="s">
        <v>21</v>
      </c>
      <c r="E4" s="185"/>
      <c r="F4" s="134">
        <f t="shared" si="0"/>
        <v>28</v>
      </c>
      <c r="G4" s="134">
        <f t="shared" si="1"/>
        <v>28</v>
      </c>
      <c r="H4" s="134">
        <v>2</v>
      </c>
      <c r="I4" s="134">
        <v>8</v>
      </c>
      <c r="J4" s="134">
        <v>15</v>
      </c>
      <c r="K4" s="134">
        <v>3</v>
      </c>
      <c r="L4" s="185"/>
    </row>
    <row r="5" spans="1:12" ht="13.2">
      <c r="A5" s="134">
        <v>19120193</v>
      </c>
      <c r="B5" s="135" t="s">
        <v>38</v>
      </c>
      <c r="C5" s="136">
        <v>1</v>
      </c>
      <c r="D5" s="134" t="s">
        <v>21</v>
      </c>
      <c r="E5" s="185"/>
      <c r="F5" s="134">
        <f t="shared" si="0"/>
        <v>28</v>
      </c>
      <c r="G5" s="134">
        <f t="shared" si="1"/>
        <v>28</v>
      </c>
      <c r="H5" s="134">
        <v>2</v>
      </c>
      <c r="I5" s="134">
        <v>8</v>
      </c>
      <c r="J5" s="134">
        <v>15</v>
      </c>
      <c r="K5" s="134">
        <v>3</v>
      </c>
      <c r="L5" s="185"/>
    </row>
    <row r="6" spans="1:12" ht="13.2">
      <c r="A6" s="134">
        <v>19120469</v>
      </c>
      <c r="B6" s="135" t="s">
        <v>42</v>
      </c>
      <c r="C6" s="136">
        <v>1</v>
      </c>
      <c r="D6" s="134" t="s">
        <v>21</v>
      </c>
      <c r="E6" s="185"/>
      <c r="F6" s="134">
        <f t="shared" si="0"/>
        <v>28</v>
      </c>
      <c r="G6" s="134">
        <f t="shared" si="1"/>
        <v>28</v>
      </c>
      <c r="H6" s="134">
        <v>2</v>
      </c>
      <c r="I6" s="134">
        <v>8</v>
      </c>
      <c r="J6" s="134">
        <v>15</v>
      </c>
      <c r="K6" s="134">
        <v>3</v>
      </c>
      <c r="L6" s="185"/>
    </row>
    <row r="7" spans="1:12" ht="13.2">
      <c r="A7" s="121">
        <v>19120588</v>
      </c>
      <c r="B7" s="122" t="s">
        <v>46</v>
      </c>
      <c r="C7" s="121">
        <v>2</v>
      </c>
      <c r="D7" s="123" t="s">
        <v>45</v>
      </c>
      <c r="E7" s="197" t="s">
        <v>508</v>
      </c>
      <c r="F7" s="121">
        <f t="shared" si="0"/>
        <v>58</v>
      </c>
      <c r="G7" s="121">
        <f t="shared" si="1"/>
        <v>58</v>
      </c>
      <c r="H7" s="123">
        <v>5</v>
      </c>
      <c r="I7" s="123">
        <v>20</v>
      </c>
      <c r="J7" s="123">
        <v>28</v>
      </c>
      <c r="K7" s="123">
        <v>5</v>
      </c>
      <c r="L7" s="190" t="s">
        <v>584</v>
      </c>
    </row>
    <row r="8" spans="1:12" ht="13.2">
      <c r="A8" s="121">
        <v>19120517</v>
      </c>
      <c r="B8" s="122" t="s">
        <v>53</v>
      </c>
      <c r="C8" s="121">
        <v>2</v>
      </c>
      <c r="D8" s="123" t="s">
        <v>45</v>
      </c>
      <c r="E8" s="185"/>
      <c r="F8" s="121">
        <f t="shared" si="0"/>
        <v>58</v>
      </c>
      <c r="G8" s="121">
        <f t="shared" si="1"/>
        <v>58</v>
      </c>
      <c r="H8" s="123">
        <v>5</v>
      </c>
      <c r="I8" s="123">
        <v>20</v>
      </c>
      <c r="J8" s="123">
        <v>28</v>
      </c>
      <c r="K8" s="123">
        <v>5</v>
      </c>
      <c r="L8" s="185"/>
    </row>
    <row r="9" spans="1:12" ht="13.2">
      <c r="A9" s="121">
        <v>19120584</v>
      </c>
      <c r="B9" s="122" t="s">
        <v>56</v>
      </c>
      <c r="C9" s="121">
        <v>2</v>
      </c>
      <c r="D9" s="123" t="s">
        <v>45</v>
      </c>
      <c r="E9" s="185"/>
      <c r="F9" s="121">
        <f t="shared" si="0"/>
        <v>58</v>
      </c>
      <c r="G9" s="121">
        <f t="shared" si="1"/>
        <v>58</v>
      </c>
      <c r="H9" s="123">
        <v>5</v>
      </c>
      <c r="I9" s="123">
        <v>20</v>
      </c>
      <c r="J9" s="123">
        <v>28</v>
      </c>
      <c r="K9" s="123">
        <v>5</v>
      </c>
      <c r="L9" s="185"/>
    </row>
    <row r="10" spans="1:12" ht="13.2">
      <c r="A10" s="121">
        <v>19120564</v>
      </c>
      <c r="B10" s="122" t="s">
        <v>59</v>
      </c>
      <c r="C10" s="121">
        <v>2</v>
      </c>
      <c r="D10" s="123" t="s">
        <v>45</v>
      </c>
      <c r="E10" s="185"/>
      <c r="F10" s="121">
        <f t="shared" si="0"/>
        <v>58</v>
      </c>
      <c r="G10" s="121">
        <f t="shared" si="1"/>
        <v>58</v>
      </c>
      <c r="H10" s="123">
        <v>5</v>
      </c>
      <c r="I10" s="123">
        <v>20</v>
      </c>
      <c r="J10" s="123">
        <v>28</v>
      </c>
      <c r="K10" s="123">
        <v>5</v>
      </c>
      <c r="L10" s="185"/>
    </row>
    <row r="11" spans="1:12" ht="64.5" customHeight="1">
      <c r="A11" s="121">
        <v>18120618</v>
      </c>
      <c r="B11" s="122" t="s">
        <v>62</v>
      </c>
      <c r="C11" s="121">
        <v>2</v>
      </c>
      <c r="D11" s="123" t="s">
        <v>45</v>
      </c>
      <c r="E11" s="185"/>
      <c r="F11" s="121">
        <f t="shared" si="0"/>
        <v>58</v>
      </c>
      <c r="G11" s="121">
        <f t="shared" si="1"/>
        <v>58</v>
      </c>
      <c r="H11" s="123">
        <v>5</v>
      </c>
      <c r="I11" s="123">
        <v>20</v>
      </c>
      <c r="J11" s="123">
        <v>28</v>
      </c>
      <c r="K11" s="123">
        <v>5</v>
      </c>
      <c r="L11" s="185"/>
    </row>
    <row r="12" spans="1:12" ht="13.2">
      <c r="A12" s="121">
        <v>19120361</v>
      </c>
      <c r="B12" s="122" t="s">
        <v>66</v>
      </c>
      <c r="C12" s="121">
        <v>3</v>
      </c>
      <c r="D12" s="123" t="s">
        <v>65</v>
      </c>
      <c r="E12" s="197" t="s">
        <v>508</v>
      </c>
      <c r="F12" s="121">
        <f t="shared" si="0"/>
        <v>50</v>
      </c>
      <c r="G12" s="121">
        <f t="shared" si="1"/>
        <v>50</v>
      </c>
      <c r="H12" s="123">
        <v>5</v>
      </c>
      <c r="I12" s="123">
        <v>15</v>
      </c>
      <c r="J12" s="123">
        <v>25</v>
      </c>
      <c r="K12" s="123">
        <v>5</v>
      </c>
      <c r="L12" s="190" t="s">
        <v>585</v>
      </c>
    </row>
    <row r="13" spans="1:12" ht="13.2">
      <c r="A13" s="121">
        <v>19120421</v>
      </c>
      <c r="B13" s="122" t="s">
        <v>73</v>
      </c>
      <c r="C13" s="121">
        <v>3</v>
      </c>
      <c r="D13" s="123" t="s">
        <v>65</v>
      </c>
      <c r="E13" s="185"/>
      <c r="F13" s="121">
        <f t="shared" si="0"/>
        <v>50</v>
      </c>
      <c r="G13" s="121">
        <f t="shared" si="1"/>
        <v>50</v>
      </c>
      <c r="H13" s="123">
        <v>5</v>
      </c>
      <c r="I13" s="123">
        <v>15</v>
      </c>
      <c r="J13" s="123">
        <v>25</v>
      </c>
      <c r="K13" s="123">
        <v>5</v>
      </c>
      <c r="L13" s="185"/>
    </row>
    <row r="14" spans="1:12" ht="13.2">
      <c r="A14" s="121">
        <v>19120400</v>
      </c>
      <c r="B14" s="122" t="s">
        <v>77</v>
      </c>
      <c r="C14" s="121">
        <v>3</v>
      </c>
      <c r="D14" s="123" t="s">
        <v>65</v>
      </c>
      <c r="E14" s="185"/>
      <c r="F14" s="121">
        <f t="shared" si="0"/>
        <v>50</v>
      </c>
      <c r="G14" s="121">
        <f t="shared" si="1"/>
        <v>50</v>
      </c>
      <c r="H14" s="123">
        <v>5</v>
      </c>
      <c r="I14" s="123">
        <v>15</v>
      </c>
      <c r="J14" s="123">
        <v>25</v>
      </c>
      <c r="K14" s="123">
        <v>5</v>
      </c>
      <c r="L14" s="185"/>
    </row>
    <row r="15" spans="1:12" ht="13.2">
      <c r="A15" s="121">
        <v>19120311</v>
      </c>
      <c r="B15" s="122" t="s">
        <v>80</v>
      </c>
      <c r="C15" s="121">
        <v>3</v>
      </c>
      <c r="D15" s="123" t="s">
        <v>65</v>
      </c>
      <c r="E15" s="185"/>
      <c r="F15" s="121">
        <f t="shared" si="0"/>
        <v>50</v>
      </c>
      <c r="G15" s="121">
        <f t="shared" si="1"/>
        <v>50</v>
      </c>
      <c r="H15" s="123">
        <v>5</v>
      </c>
      <c r="I15" s="123">
        <v>15</v>
      </c>
      <c r="J15" s="123">
        <v>25</v>
      </c>
      <c r="K15" s="123">
        <v>5</v>
      </c>
      <c r="L15" s="185"/>
    </row>
    <row r="16" spans="1:12" ht="13.2">
      <c r="A16" s="121">
        <v>19120299</v>
      </c>
      <c r="B16" s="122" t="s">
        <v>83</v>
      </c>
      <c r="C16" s="121">
        <v>3</v>
      </c>
      <c r="D16" s="123" t="s">
        <v>65</v>
      </c>
      <c r="E16" s="185"/>
      <c r="F16" s="121">
        <f t="shared" si="0"/>
        <v>50</v>
      </c>
      <c r="G16" s="121">
        <f t="shared" si="1"/>
        <v>50</v>
      </c>
      <c r="H16" s="123">
        <v>5</v>
      </c>
      <c r="I16" s="123">
        <v>15</v>
      </c>
      <c r="J16" s="123">
        <v>25</v>
      </c>
      <c r="K16" s="123">
        <v>5</v>
      </c>
      <c r="L16" s="185"/>
    </row>
    <row r="17" spans="1:12" ht="13.2">
      <c r="A17" s="121">
        <v>19120649</v>
      </c>
      <c r="B17" s="122" t="s">
        <v>86</v>
      </c>
      <c r="C17" s="121">
        <v>4</v>
      </c>
      <c r="D17" s="121" t="s">
        <v>85</v>
      </c>
      <c r="E17" s="198" t="s">
        <v>508</v>
      </c>
      <c r="F17" s="121">
        <f t="shared" si="0"/>
        <v>30</v>
      </c>
      <c r="G17" s="121">
        <f t="shared" si="1"/>
        <v>30</v>
      </c>
      <c r="H17" s="121">
        <v>5</v>
      </c>
      <c r="I17" s="121">
        <v>10</v>
      </c>
      <c r="J17" s="121">
        <v>10</v>
      </c>
      <c r="K17" s="121">
        <v>5</v>
      </c>
      <c r="L17" s="192" t="s">
        <v>586</v>
      </c>
    </row>
    <row r="18" spans="1:12" ht="13.2">
      <c r="A18" s="121">
        <v>19120700</v>
      </c>
      <c r="B18" s="122" t="s">
        <v>93</v>
      </c>
      <c r="C18" s="121">
        <v>4</v>
      </c>
      <c r="D18" s="121" t="s">
        <v>85</v>
      </c>
      <c r="E18" s="185"/>
      <c r="F18" s="121">
        <f t="shared" si="0"/>
        <v>30</v>
      </c>
      <c r="G18" s="121">
        <f t="shared" si="1"/>
        <v>30</v>
      </c>
      <c r="H18" s="121">
        <v>5</v>
      </c>
      <c r="I18" s="121">
        <v>10</v>
      </c>
      <c r="J18" s="121">
        <v>10</v>
      </c>
      <c r="K18" s="121">
        <v>5</v>
      </c>
      <c r="L18" s="185"/>
    </row>
    <row r="19" spans="1:12" ht="13.2">
      <c r="A19" s="121">
        <v>19120712</v>
      </c>
      <c r="B19" s="122" t="s">
        <v>95</v>
      </c>
      <c r="C19" s="121">
        <v>4</v>
      </c>
      <c r="D19" s="121" t="s">
        <v>85</v>
      </c>
      <c r="E19" s="185"/>
      <c r="F19" s="121">
        <f t="shared" si="0"/>
        <v>30</v>
      </c>
      <c r="G19" s="121">
        <f t="shared" si="1"/>
        <v>30</v>
      </c>
      <c r="H19" s="121">
        <v>5</v>
      </c>
      <c r="I19" s="121">
        <v>10</v>
      </c>
      <c r="J19" s="121">
        <v>10</v>
      </c>
      <c r="K19" s="121">
        <v>5</v>
      </c>
      <c r="L19" s="185"/>
    </row>
    <row r="20" spans="1:12" ht="13.2">
      <c r="A20" s="121">
        <v>19120713</v>
      </c>
      <c r="B20" s="122" t="s">
        <v>97</v>
      </c>
      <c r="C20" s="121">
        <v>4</v>
      </c>
      <c r="D20" s="121" t="s">
        <v>85</v>
      </c>
      <c r="E20" s="185"/>
      <c r="F20" s="121">
        <f t="shared" si="0"/>
        <v>30</v>
      </c>
      <c r="G20" s="121">
        <f t="shared" si="1"/>
        <v>30</v>
      </c>
      <c r="H20" s="121">
        <v>5</v>
      </c>
      <c r="I20" s="121">
        <v>10</v>
      </c>
      <c r="J20" s="121">
        <v>10</v>
      </c>
      <c r="K20" s="121">
        <v>5</v>
      </c>
      <c r="L20" s="185"/>
    </row>
    <row r="21" spans="1:12" ht="13.2">
      <c r="A21" s="121">
        <v>19120720</v>
      </c>
      <c r="B21" s="122" t="s">
        <v>100</v>
      </c>
      <c r="C21" s="121">
        <v>4</v>
      </c>
      <c r="D21" s="121" t="s">
        <v>85</v>
      </c>
      <c r="E21" s="185"/>
      <c r="F21" s="121">
        <f t="shared" si="0"/>
        <v>30</v>
      </c>
      <c r="G21" s="121">
        <f t="shared" si="1"/>
        <v>30</v>
      </c>
      <c r="H21" s="121">
        <v>5</v>
      </c>
      <c r="I21" s="121">
        <v>10</v>
      </c>
      <c r="J21" s="121">
        <v>10</v>
      </c>
      <c r="K21" s="121">
        <v>5</v>
      </c>
      <c r="L21" s="185"/>
    </row>
    <row r="22" spans="1:12" ht="13.2">
      <c r="A22" s="138">
        <v>19120325</v>
      </c>
      <c r="B22" s="139" t="s">
        <v>103</v>
      </c>
      <c r="C22" s="138">
        <v>5</v>
      </c>
      <c r="D22" s="138" t="s">
        <v>102</v>
      </c>
      <c r="E22" s="199" t="s">
        <v>509</v>
      </c>
      <c r="F22" s="138">
        <f t="shared" si="0"/>
        <v>0</v>
      </c>
      <c r="G22" s="138">
        <f t="shared" si="1"/>
        <v>0</v>
      </c>
      <c r="H22" s="140"/>
      <c r="I22" s="140"/>
      <c r="J22" s="140"/>
      <c r="K22" s="140"/>
      <c r="L22" s="202"/>
    </row>
    <row r="23" spans="1:12" ht="13.2">
      <c r="A23" s="138">
        <v>19120458</v>
      </c>
      <c r="B23" s="139" t="s">
        <v>111</v>
      </c>
      <c r="C23" s="138">
        <v>5</v>
      </c>
      <c r="D23" s="138" t="s">
        <v>102</v>
      </c>
      <c r="E23" s="185"/>
      <c r="F23" s="138">
        <f t="shared" si="0"/>
        <v>0</v>
      </c>
      <c r="G23" s="138">
        <f t="shared" si="1"/>
        <v>0</v>
      </c>
      <c r="H23" s="140"/>
      <c r="I23" s="140"/>
      <c r="J23" s="140"/>
      <c r="K23" s="140"/>
      <c r="L23" s="185"/>
    </row>
    <row r="24" spans="1:12" ht="13.2">
      <c r="A24" s="138">
        <v>19120416</v>
      </c>
      <c r="B24" s="139" t="s">
        <v>115</v>
      </c>
      <c r="C24" s="138">
        <v>5</v>
      </c>
      <c r="D24" s="138" t="s">
        <v>102</v>
      </c>
      <c r="E24" s="185"/>
      <c r="F24" s="138">
        <f t="shared" si="0"/>
        <v>0</v>
      </c>
      <c r="G24" s="138">
        <f t="shared" si="1"/>
        <v>0</v>
      </c>
      <c r="H24" s="140"/>
      <c r="I24" s="140"/>
      <c r="J24" s="140"/>
      <c r="K24" s="140"/>
      <c r="L24" s="185"/>
    </row>
    <row r="25" spans="1:12" ht="13.2">
      <c r="A25" s="138">
        <v>19120328</v>
      </c>
      <c r="B25" s="139" t="s">
        <v>118</v>
      </c>
      <c r="C25" s="138">
        <v>5</v>
      </c>
      <c r="D25" s="138" t="s">
        <v>102</v>
      </c>
      <c r="E25" s="185"/>
      <c r="F25" s="138">
        <f t="shared" si="0"/>
        <v>0</v>
      </c>
      <c r="G25" s="138">
        <f t="shared" si="1"/>
        <v>0</v>
      </c>
      <c r="H25" s="140"/>
      <c r="I25" s="140"/>
      <c r="J25" s="140"/>
      <c r="K25" s="140"/>
      <c r="L25" s="185"/>
    </row>
    <row r="26" spans="1:12" ht="13.2">
      <c r="A26" s="138">
        <v>19120368</v>
      </c>
      <c r="B26" s="139" t="s">
        <v>121</v>
      </c>
      <c r="C26" s="138">
        <v>5</v>
      </c>
      <c r="D26" s="138" t="s">
        <v>102</v>
      </c>
      <c r="E26" s="185"/>
      <c r="F26" s="138">
        <f t="shared" si="0"/>
        <v>0</v>
      </c>
      <c r="G26" s="138">
        <f t="shared" si="1"/>
        <v>0</v>
      </c>
      <c r="H26" s="140"/>
      <c r="I26" s="140"/>
      <c r="J26" s="140"/>
      <c r="K26" s="140"/>
      <c r="L26" s="185"/>
    </row>
    <row r="27" spans="1:12" ht="13.2">
      <c r="A27" s="138">
        <v>19120652</v>
      </c>
      <c r="B27" s="139" t="s">
        <v>125</v>
      </c>
      <c r="C27" s="138">
        <v>6</v>
      </c>
      <c r="D27" s="138" t="s">
        <v>124</v>
      </c>
      <c r="E27" s="199" t="s">
        <v>509</v>
      </c>
      <c r="F27" s="138">
        <f t="shared" si="0"/>
        <v>0</v>
      </c>
      <c r="G27" s="138">
        <f t="shared" si="1"/>
        <v>0</v>
      </c>
      <c r="H27" s="138"/>
      <c r="I27" s="138"/>
      <c r="J27" s="140"/>
      <c r="K27" s="140"/>
      <c r="L27" s="202"/>
    </row>
    <row r="28" spans="1:12" ht="13.2">
      <c r="A28" s="138">
        <v>19120662</v>
      </c>
      <c r="B28" s="139" t="s">
        <v>132</v>
      </c>
      <c r="C28" s="138">
        <v>6</v>
      </c>
      <c r="D28" s="138" t="s">
        <v>124</v>
      </c>
      <c r="E28" s="185"/>
      <c r="F28" s="138">
        <f t="shared" si="0"/>
        <v>0</v>
      </c>
      <c r="G28" s="138">
        <f t="shared" si="1"/>
        <v>0</v>
      </c>
      <c r="H28" s="138"/>
      <c r="I28" s="138"/>
      <c r="J28" s="140"/>
      <c r="K28" s="140"/>
      <c r="L28" s="185"/>
    </row>
    <row r="29" spans="1:12" ht="13.2">
      <c r="A29" s="138">
        <v>19120694</v>
      </c>
      <c r="B29" s="139" t="s">
        <v>134</v>
      </c>
      <c r="C29" s="138">
        <v>6</v>
      </c>
      <c r="D29" s="138" t="s">
        <v>124</v>
      </c>
      <c r="E29" s="185"/>
      <c r="F29" s="138">
        <f t="shared" si="0"/>
        <v>0</v>
      </c>
      <c r="G29" s="138">
        <f t="shared" si="1"/>
        <v>0</v>
      </c>
      <c r="H29" s="138"/>
      <c r="I29" s="138"/>
      <c r="J29" s="140"/>
      <c r="K29" s="140"/>
      <c r="L29" s="185"/>
    </row>
    <row r="30" spans="1:12" ht="13.2">
      <c r="A30" s="138">
        <v>19120630</v>
      </c>
      <c r="B30" s="139" t="s">
        <v>136</v>
      </c>
      <c r="C30" s="138">
        <v>6</v>
      </c>
      <c r="D30" s="138" t="s">
        <v>124</v>
      </c>
      <c r="E30" s="185"/>
      <c r="F30" s="138">
        <f t="shared" si="0"/>
        <v>0</v>
      </c>
      <c r="G30" s="138">
        <f t="shared" si="1"/>
        <v>0</v>
      </c>
      <c r="H30" s="138"/>
      <c r="I30" s="138"/>
      <c r="J30" s="140"/>
      <c r="K30" s="140"/>
      <c r="L30" s="185"/>
    </row>
    <row r="31" spans="1:12" ht="13.2">
      <c r="A31" s="138">
        <v>19120695</v>
      </c>
      <c r="B31" s="139" t="s">
        <v>139</v>
      </c>
      <c r="C31" s="138">
        <v>6</v>
      </c>
      <c r="D31" s="138" t="s">
        <v>124</v>
      </c>
      <c r="E31" s="185"/>
      <c r="F31" s="138">
        <f t="shared" si="0"/>
        <v>0</v>
      </c>
      <c r="G31" s="138">
        <f t="shared" si="1"/>
        <v>0</v>
      </c>
      <c r="H31" s="138"/>
      <c r="I31" s="138"/>
      <c r="J31" s="140"/>
      <c r="K31" s="140"/>
      <c r="L31" s="185"/>
    </row>
    <row r="32" spans="1:12" ht="13.2">
      <c r="A32" s="138">
        <v>19120679</v>
      </c>
      <c r="B32" s="141" t="s">
        <v>142</v>
      </c>
      <c r="C32" s="138">
        <v>7</v>
      </c>
      <c r="D32" s="138" t="s">
        <v>141</v>
      </c>
      <c r="E32" s="199" t="s">
        <v>509</v>
      </c>
      <c r="F32" s="138">
        <f t="shared" si="0"/>
        <v>0</v>
      </c>
      <c r="G32" s="138">
        <f t="shared" si="1"/>
        <v>0</v>
      </c>
      <c r="H32" s="138"/>
      <c r="I32" s="138"/>
      <c r="J32" s="140"/>
      <c r="K32" s="140"/>
      <c r="L32" s="202"/>
    </row>
    <row r="33" spans="1:12" ht="13.2">
      <c r="A33" s="138">
        <v>19120693</v>
      </c>
      <c r="B33" s="139" t="s">
        <v>149</v>
      </c>
      <c r="C33" s="138">
        <v>7</v>
      </c>
      <c r="D33" s="138" t="s">
        <v>141</v>
      </c>
      <c r="E33" s="185"/>
      <c r="F33" s="138">
        <f t="shared" si="0"/>
        <v>0</v>
      </c>
      <c r="G33" s="138">
        <f t="shared" si="1"/>
        <v>0</v>
      </c>
      <c r="H33" s="138"/>
      <c r="I33" s="138"/>
      <c r="J33" s="140"/>
      <c r="K33" s="140"/>
      <c r="L33" s="185"/>
    </row>
    <row r="34" spans="1:12" ht="13.2">
      <c r="A34" s="138">
        <v>19120696</v>
      </c>
      <c r="B34" s="139" t="s">
        <v>152</v>
      </c>
      <c r="C34" s="138">
        <v>7</v>
      </c>
      <c r="D34" s="138" t="s">
        <v>141</v>
      </c>
      <c r="E34" s="185"/>
      <c r="F34" s="138">
        <f t="shared" si="0"/>
        <v>0</v>
      </c>
      <c r="G34" s="138">
        <f t="shared" si="1"/>
        <v>0</v>
      </c>
      <c r="H34" s="138"/>
      <c r="I34" s="138"/>
      <c r="J34" s="140"/>
      <c r="K34" s="140"/>
      <c r="L34" s="185"/>
    </row>
    <row r="35" spans="1:12" ht="13.2">
      <c r="A35" s="138">
        <v>19120631</v>
      </c>
      <c r="B35" s="139" t="s">
        <v>154</v>
      </c>
      <c r="C35" s="138">
        <v>7</v>
      </c>
      <c r="D35" s="138" t="s">
        <v>141</v>
      </c>
      <c r="E35" s="185"/>
      <c r="F35" s="138">
        <f t="shared" si="0"/>
        <v>0</v>
      </c>
      <c r="G35" s="138">
        <f t="shared" si="1"/>
        <v>0</v>
      </c>
      <c r="H35" s="138"/>
      <c r="I35" s="138"/>
      <c r="J35" s="140"/>
      <c r="K35" s="140"/>
      <c r="L35" s="185"/>
    </row>
    <row r="36" spans="1:12" ht="13.2">
      <c r="A36" s="138">
        <v>19120680</v>
      </c>
      <c r="B36" s="139" t="s">
        <v>157</v>
      </c>
      <c r="C36" s="138">
        <v>7</v>
      </c>
      <c r="D36" s="138" t="s">
        <v>141</v>
      </c>
      <c r="E36" s="185"/>
      <c r="F36" s="138">
        <f t="shared" si="0"/>
        <v>0</v>
      </c>
      <c r="G36" s="138">
        <f t="shared" si="1"/>
        <v>0</v>
      </c>
      <c r="H36" s="138"/>
      <c r="I36" s="138"/>
      <c r="J36" s="140"/>
      <c r="K36" s="140"/>
      <c r="L36" s="185"/>
    </row>
    <row r="37" spans="1:12" ht="13.2">
      <c r="A37" s="121">
        <v>18120520</v>
      </c>
      <c r="B37" s="122" t="s">
        <v>160</v>
      </c>
      <c r="C37" s="121">
        <v>8</v>
      </c>
      <c r="D37" s="121" t="s">
        <v>159</v>
      </c>
      <c r="E37" s="198" t="s">
        <v>508</v>
      </c>
      <c r="F37" s="121">
        <f t="shared" si="0"/>
        <v>55</v>
      </c>
      <c r="G37" s="121">
        <f t="shared" si="1"/>
        <v>55</v>
      </c>
      <c r="H37" s="121">
        <v>5</v>
      </c>
      <c r="I37" s="121">
        <v>20</v>
      </c>
      <c r="J37" s="121">
        <v>25</v>
      </c>
      <c r="K37" s="121">
        <v>5</v>
      </c>
      <c r="L37" s="192" t="s">
        <v>587</v>
      </c>
    </row>
    <row r="38" spans="1:12" ht="13.2">
      <c r="A38" s="121">
        <v>18120506</v>
      </c>
      <c r="B38" s="122" t="s">
        <v>167</v>
      </c>
      <c r="C38" s="121">
        <v>8</v>
      </c>
      <c r="D38" s="121" t="s">
        <v>159</v>
      </c>
      <c r="E38" s="185"/>
      <c r="F38" s="121">
        <f t="shared" si="0"/>
        <v>55</v>
      </c>
      <c r="G38" s="121">
        <f t="shared" si="1"/>
        <v>55</v>
      </c>
      <c r="H38" s="121">
        <v>5</v>
      </c>
      <c r="I38" s="121">
        <v>20</v>
      </c>
      <c r="J38" s="121">
        <v>25</v>
      </c>
      <c r="K38" s="121">
        <v>5</v>
      </c>
      <c r="L38" s="185"/>
    </row>
    <row r="39" spans="1:12" ht="13.2">
      <c r="A39" s="121">
        <v>19120470</v>
      </c>
      <c r="B39" s="122" t="s">
        <v>170</v>
      </c>
      <c r="C39" s="121">
        <v>8</v>
      </c>
      <c r="D39" s="121" t="s">
        <v>159</v>
      </c>
      <c r="E39" s="185"/>
      <c r="F39" s="121">
        <f t="shared" si="0"/>
        <v>55</v>
      </c>
      <c r="G39" s="121">
        <f t="shared" si="1"/>
        <v>55</v>
      </c>
      <c r="H39" s="121">
        <v>5</v>
      </c>
      <c r="I39" s="121">
        <v>20</v>
      </c>
      <c r="J39" s="121">
        <v>25</v>
      </c>
      <c r="K39" s="121">
        <v>5</v>
      </c>
      <c r="L39" s="185"/>
    </row>
    <row r="40" spans="1:12" ht="13.2">
      <c r="A40" s="121">
        <v>19120318</v>
      </c>
      <c r="B40" s="122" t="s">
        <v>173</v>
      </c>
      <c r="C40" s="121">
        <v>8</v>
      </c>
      <c r="D40" s="121" t="s">
        <v>159</v>
      </c>
      <c r="E40" s="185"/>
      <c r="F40" s="121">
        <f t="shared" si="0"/>
        <v>55</v>
      </c>
      <c r="G40" s="121">
        <f t="shared" si="1"/>
        <v>55</v>
      </c>
      <c r="H40" s="121">
        <v>5</v>
      </c>
      <c r="I40" s="121">
        <v>20</v>
      </c>
      <c r="J40" s="121">
        <v>25</v>
      </c>
      <c r="K40" s="121">
        <v>5</v>
      </c>
      <c r="L40" s="185"/>
    </row>
    <row r="41" spans="1:12" ht="13.2">
      <c r="A41" s="121">
        <v>19120402</v>
      </c>
      <c r="B41" s="122" t="s">
        <v>176</v>
      </c>
      <c r="C41" s="121">
        <v>8</v>
      </c>
      <c r="D41" s="121" t="s">
        <v>159</v>
      </c>
      <c r="E41" s="185"/>
      <c r="F41" s="121">
        <f t="shared" si="0"/>
        <v>55</v>
      </c>
      <c r="G41" s="121">
        <f t="shared" si="1"/>
        <v>55</v>
      </c>
      <c r="H41" s="121">
        <v>5</v>
      </c>
      <c r="I41" s="121">
        <v>20</v>
      </c>
      <c r="J41" s="121">
        <v>25</v>
      </c>
      <c r="K41" s="121">
        <v>5</v>
      </c>
      <c r="L41" s="185"/>
    </row>
    <row r="42" spans="1:12" ht="13.2">
      <c r="A42" s="142">
        <v>1712741</v>
      </c>
      <c r="B42" s="143" t="s">
        <v>180</v>
      </c>
      <c r="C42" s="142">
        <v>9</v>
      </c>
      <c r="D42" s="142" t="s">
        <v>179</v>
      </c>
      <c r="E42" s="200" t="s">
        <v>510</v>
      </c>
      <c r="F42" s="142">
        <f t="shared" si="0"/>
        <v>50</v>
      </c>
      <c r="G42" s="142">
        <f t="shared" si="1"/>
        <v>50</v>
      </c>
      <c r="H42" s="142">
        <v>5</v>
      </c>
      <c r="I42" s="142">
        <v>15</v>
      </c>
      <c r="J42" s="142">
        <v>25</v>
      </c>
      <c r="K42" s="142">
        <v>5</v>
      </c>
      <c r="L42" s="203"/>
    </row>
    <row r="43" spans="1:12" ht="13.2">
      <c r="A43" s="142">
        <v>18120478</v>
      </c>
      <c r="B43" s="143" t="s">
        <v>187</v>
      </c>
      <c r="C43" s="142">
        <v>9</v>
      </c>
      <c r="D43" s="142" t="s">
        <v>179</v>
      </c>
      <c r="E43" s="185"/>
      <c r="F43" s="142">
        <f t="shared" si="0"/>
        <v>50</v>
      </c>
      <c r="G43" s="142">
        <f t="shared" si="1"/>
        <v>50</v>
      </c>
      <c r="H43" s="142">
        <v>5</v>
      </c>
      <c r="I43" s="142">
        <v>15</v>
      </c>
      <c r="J43" s="142">
        <v>25</v>
      </c>
      <c r="K43" s="142">
        <v>5</v>
      </c>
      <c r="L43" s="185"/>
    </row>
    <row r="44" spans="1:12" ht="13.2">
      <c r="A44" s="142">
        <v>19120475</v>
      </c>
      <c r="B44" s="143" t="s">
        <v>190</v>
      </c>
      <c r="C44" s="142">
        <v>9</v>
      </c>
      <c r="D44" s="142" t="s">
        <v>179</v>
      </c>
      <c r="E44" s="185"/>
      <c r="F44" s="142">
        <f t="shared" si="0"/>
        <v>50</v>
      </c>
      <c r="G44" s="142">
        <f t="shared" si="1"/>
        <v>50</v>
      </c>
      <c r="H44" s="142">
        <v>5</v>
      </c>
      <c r="I44" s="142">
        <v>15</v>
      </c>
      <c r="J44" s="142">
        <v>25</v>
      </c>
      <c r="K44" s="142">
        <v>5</v>
      </c>
      <c r="L44" s="185"/>
    </row>
    <row r="45" spans="1:12" ht="13.2">
      <c r="A45" s="142">
        <v>19120545</v>
      </c>
      <c r="B45" s="143" t="s">
        <v>193</v>
      </c>
      <c r="C45" s="142">
        <v>9</v>
      </c>
      <c r="D45" s="142" t="s">
        <v>179</v>
      </c>
      <c r="E45" s="185"/>
      <c r="F45" s="142">
        <f t="shared" si="0"/>
        <v>50</v>
      </c>
      <c r="G45" s="142">
        <f t="shared" si="1"/>
        <v>50</v>
      </c>
      <c r="H45" s="142">
        <v>5</v>
      </c>
      <c r="I45" s="142">
        <v>15</v>
      </c>
      <c r="J45" s="142">
        <v>25</v>
      </c>
      <c r="K45" s="142">
        <v>5</v>
      </c>
      <c r="L45" s="185"/>
    </row>
    <row r="46" spans="1:12" ht="13.2">
      <c r="A46" s="142">
        <v>19120625</v>
      </c>
      <c r="B46" s="143" t="s">
        <v>196</v>
      </c>
      <c r="C46" s="142">
        <v>9</v>
      </c>
      <c r="D46" s="142" t="s">
        <v>179</v>
      </c>
      <c r="E46" s="185"/>
      <c r="F46" s="142">
        <f t="shared" si="0"/>
        <v>50</v>
      </c>
      <c r="G46" s="142">
        <f t="shared" si="1"/>
        <v>50</v>
      </c>
      <c r="H46" s="142">
        <v>5</v>
      </c>
      <c r="I46" s="142">
        <v>15</v>
      </c>
      <c r="J46" s="142">
        <v>25</v>
      </c>
      <c r="K46" s="142">
        <v>5</v>
      </c>
      <c r="L46" s="185"/>
    </row>
    <row r="47" spans="1:12" ht="13.2">
      <c r="A47" s="134">
        <v>19120563</v>
      </c>
      <c r="B47" s="135" t="s">
        <v>200</v>
      </c>
      <c r="C47" s="134">
        <v>10</v>
      </c>
      <c r="D47" s="134" t="s">
        <v>199</v>
      </c>
      <c r="E47" s="195" t="s">
        <v>507</v>
      </c>
      <c r="F47" s="134">
        <f t="shared" si="0"/>
        <v>60</v>
      </c>
      <c r="G47" s="134">
        <f t="shared" si="1"/>
        <v>60</v>
      </c>
      <c r="H47" s="134">
        <v>5</v>
      </c>
      <c r="I47" s="134">
        <v>20</v>
      </c>
      <c r="J47" s="134">
        <v>30</v>
      </c>
      <c r="K47" s="134">
        <v>5</v>
      </c>
      <c r="L47" s="196" t="s">
        <v>588</v>
      </c>
    </row>
    <row r="48" spans="1:12" ht="13.2">
      <c r="A48" s="134">
        <v>19120566</v>
      </c>
      <c r="B48" s="135" t="s">
        <v>207</v>
      </c>
      <c r="C48" s="134">
        <v>10</v>
      </c>
      <c r="D48" s="134" t="s">
        <v>199</v>
      </c>
      <c r="E48" s="185"/>
      <c r="F48" s="134">
        <f t="shared" si="0"/>
        <v>60</v>
      </c>
      <c r="G48" s="134">
        <f t="shared" si="1"/>
        <v>60</v>
      </c>
      <c r="H48" s="134">
        <v>5</v>
      </c>
      <c r="I48" s="134">
        <v>20</v>
      </c>
      <c r="J48" s="134">
        <v>30</v>
      </c>
      <c r="K48" s="134">
        <v>5</v>
      </c>
      <c r="L48" s="185"/>
    </row>
    <row r="49" spans="1:12" ht="13.2">
      <c r="A49" s="134">
        <v>19120581</v>
      </c>
      <c r="B49" s="135" t="s">
        <v>210</v>
      </c>
      <c r="C49" s="134">
        <v>10</v>
      </c>
      <c r="D49" s="134" t="s">
        <v>199</v>
      </c>
      <c r="E49" s="185"/>
      <c r="F49" s="134">
        <f t="shared" si="0"/>
        <v>60</v>
      </c>
      <c r="G49" s="134">
        <f t="shared" si="1"/>
        <v>60</v>
      </c>
      <c r="H49" s="134">
        <v>5</v>
      </c>
      <c r="I49" s="134">
        <v>20</v>
      </c>
      <c r="J49" s="134">
        <v>30</v>
      </c>
      <c r="K49" s="134">
        <v>5</v>
      </c>
      <c r="L49" s="185"/>
    </row>
    <row r="50" spans="1:12" ht="13.2">
      <c r="A50" s="134">
        <v>19120582</v>
      </c>
      <c r="B50" s="135" t="s">
        <v>213</v>
      </c>
      <c r="C50" s="134">
        <v>10</v>
      </c>
      <c r="D50" s="134" t="s">
        <v>199</v>
      </c>
      <c r="E50" s="185"/>
      <c r="F50" s="134">
        <f t="shared" si="0"/>
        <v>60</v>
      </c>
      <c r="G50" s="134">
        <f t="shared" si="1"/>
        <v>60</v>
      </c>
      <c r="H50" s="134">
        <v>5</v>
      </c>
      <c r="I50" s="134">
        <v>20</v>
      </c>
      <c r="J50" s="134">
        <v>30</v>
      </c>
      <c r="K50" s="134">
        <v>5</v>
      </c>
      <c r="L50" s="185"/>
    </row>
    <row r="51" spans="1:12" ht="13.2">
      <c r="A51" s="134">
        <v>18120237</v>
      </c>
      <c r="B51" s="135" t="s">
        <v>216</v>
      </c>
      <c r="C51" s="134">
        <v>10</v>
      </c>
      <c r="D51" s="134" t="s">
        <v>199</v>
      </c>
      <c r="E51" s="185"/>
      <c r="F51" s="134">
        <f t="shared" si="0"/>
        <v>60</v>
      </c>
      <c r="G51" s="134">
        <f t="shared" si="1"/>
        <v>60</v>
      </c>
      <c r="H51" s="134">
        <v>5</v>
      </c>
      <c r="I51" s="134">
        <v>20</v>
      </c>
      <c r="J51" s="134">
        <v>30</v>
      </c>
      <c r="K51" s="134">
        <v>5</v>
      </c>
      <c r="L51" s="185"/>
    </row>
    <row r="52" spans="1:12" ht="13.2">
      <c r="A52" s="142">
        <v>19120081</v>
      </c>
      <c r="B52" s="143" t="s">
        <v>220</v>
      </c>
      <c r="C52" s="142">
        <v>11</v>
      </c>
      <c r="D52" s="142" t="s">
        <v>219</v>
      </c>
      <c r="E52" s="200" t="s">
        <v>510</v>
      </c>
      <c r="F52" s="142">
        <f t="shared" si="0"/>
        <v>50</v>
      </c>
      <c r="G52" s="142">
        <f t="shared" si="1"/>
        <v>50</v>
      </c>
      <c r="H52" s="142">
        <v>5</v>
      </c>
      <c r="I52" s="142">
        <v>15</v>
      </c>
      <c r="J52" s="142">
        <v>25</v>
      </c>
      <c r="K52" s="142">
        <v>5</v>
      </c>
      <c r="L52" s="203"/>
    </row>
    <row r="53" spans="1:12" ht="13.2">
      <c r="A53" s="142">
        <v>19120062</v>
      </c>
      <c r="B53" s="143" t="s">
        <v>227</v>
      </c>
      <c r="C53" s="142">
        <v>11</v>
      </c>
      <c r="D53" s="142" t="s">
        <v>219</v>
      </c>
      <c r="E53" s="185"/>
      <c r="F53" s="142">
        <f t="shared" si="0"/>
        <v>50</v>
      </c>
      <c r="G53" s="142">
        <f t="shared" si="1"/>
        <v>50</v>
      </c>
      <c r="H53" s="142">
        <v>5</v>
      </c>
      <c r="I53" s="142">
        <v>15</v>
      </c>
      <c r="J53" s="142">
        <v>25</v>
      </c>
      <c r="K53" s="142">
        <v>5</v>
      </c>
      <c r="L53" s="185"/>
    </row>
    <row r="54" spans="1:12" ht="13.2">
      <c r="A54" s="142">
        <v>19120061</v>
      </c>
      <c r="B54" s="143" t="s">
        <v>230</v>
      </c>
      <c r="C54" s="142">
        <v>11</v>
      </c>
      <c r="D54" s="142" t="s">
        <v>219</v>
      </c>
      <c r="E54" s="185"/>
      <c r="F54" s="142">
        <f t="shared" si="0"/>
        <v>50</v>
      </c>
      <c r="G54" s="142">
        <f t="shared" si="1"/>
        <v>50</v>
      </c>
      <c r="H54" s="142">
        <v>5</v>
      </c>
      <c r="I54" s="142">
        <v>15</v>
      </c>
      <c r="J54" s="142">
        <v>25</v>
      </c>
      <c r="K54" s="142">
        <v>5</v>
      </c>
      <c r="L54" s="185"/>
    </row>
    <row r="55" spans="1:12" ht="13.2">
      <c r="A55" s="142">
        <v>19120125</v>
      </c>
      <c r="B55" s="143" t="s">
        <v>233</v>
      </c>
      <c r="C55" s="142">
        <v>11</v>
      </c>
      <c r="D55" s="142" t="s">
        <v>219</v>
      </c>
      <c r="E55" s="185"/>
      <c r="F55" s="142">
        <f t="shared" si="0"/>
        <v>50</v>
      </c>
      <c r="G55" s="142">
        <f t="shared" si="1"/>
        <v>50</v>
      </c>
      <c r="H55" s="142">
        <v>5</v>
      </c>
      <c r="I55" s="142">
        <v>15</v>
      </c>
      <c r="J55" s="142">
        <v>25</v>
      </c>
      <c r="K55" s="142">
        <v>5</v>
      </c>
      <c r="L55" s="185"/>
    </row>
    <row r="56" spans="1:12" ht="13.2">
      <c r="A56" s="142">
        <v>19120079</v>
      </c>
      <c r="B56" s="143" t="s">
        <v>236</v>
      </c>
      <c r="C56" s="142">
        <v>11</v>
      </c>
      <c r="D56" s="142" t="s">
        <v>219</v>
      </c>
      <c r="E56" s="185"/>
      <c r="F56" s="142">
        <f t="shared" si="0"/>
        <v>50</v>
      </c>
      <c r="G56" s="142">
        <f t="shared" si="1"/>
        <v>50</v>
      </c>
      <c r="H56" s="142">
        <v>5</v>
      </c>
      <c r="I56" s="142">
        <v>15</v>
      </c>
      <c r="J56" s="142">
        <v>25</v>
      </c>
      <c r="K56" s="142">
        <v>5</v>
      </c>
      <c r="L56" s="185"/>
    </row>
    <row r="57" spans="1:12" ht="13.2">
      <c r="A57" s="138">
        <v>19120729</v>
      </c>
      <c r="B57" s="139" t="s">
        <v>240</v>
      </c>
      <c r="C57" s="138">
        <v>12</v>
      </c>
      <c r="D57" s="138" t="s">
        <v>239</v>
      </c>
      <c r="E57" s="199" t="s">
        <v>509</v>
      </c>
      <c r="F57" s="138">
        <f t="shared" si="0"/>
        <v>0</v>
      </c>
      <c r="G57" s="138">
        <f t="shared" si="1"/>
        <v>0</v>
      </c>
      <c r="H57" s="138"/>
      <c r="I57" s="138"/>
      <c r="J57" s="138"/>
      <c r="K57" s="138"/>
      <c r="L57" s="202"/>
    </row>
    <row r="58" spans="1:12" ht="13.2">
      <c r="A58" s="138">
        <v>19120629</v>
      </c>
      <c r="B58" s="139" t="s">
        <v>247</v>
      </c>
      <c r="C58" s="138">
        <v>12</v>
      </c>
      <c r="D58" s="138" t="s">
        <v>239</v>
      </c>
      <c r="E58" s="185"/>
      <c r="F58" s="138">
        <f t="shared" si="0"/>
        <v>0</v>
      </c>
      <c r="G58" s="138">
        <f t="shared" si="1"/>
        <v>0</v>
      </c>
      <c r="H58" s="138"/>
      <c r="I58" s="138"/>
      <c r="J58" s="138"/>
      <c r="K58" s="138"/>
      <c r="L58" s="185"/>
    </row>
    <row r="59" spans="1:12" ht="13.2">
      <c r="A59" s="138">
        <v>19120624</v>
      </c>
      <c r="B59" s="139" t="s">
        <v>250</v>
      </c>
      <c r="C59" s="138">
        <v>12</v>
      </c>
      <c r="D59" s="138" t="s">
        <v>239</v>
      </c>
      <c r="E59" s="185"/>
      <c r="F59" s="138">
        <f t="shared" si="0"/>
        <v>0</v>
      </c>
      <c r="G59" s="138">
        <f t="shared" si="1"/>
        <v>0</v>
      </c>
      <c r="H59" s="138"/>
      <c r="I59" s="138"/>
      <c r="J59" s="138"/>
      <c r="K59" s="138"/>
      <c r="L59" s="185"/>
    </row>
    <row r="60" spans="1:12" ht="13.2">
      <c r="A60" s="138">
        <v>19120605</v>
      </c>
      <c r="B60" s="139" t="s">
        <v>252</v>
      </c>
      <c r="C60" s="138">
        <v>12</v>
      </c>
      <c r="D60" s="138" t="s">
        <v>239</v>
      </c>
      <c r="E60" s="185"/>
      <c r="F60" s="138">
        <f t="shared" si="0"/>
        <v>0</v>
      </c>
      <c r="G60" s="138">
        <f t="shared" si="1"/>
        <v>0</v>
      </c>
      <c r="H60" s="138"/>
      <c r="I60" s="138"/>
      <c r="J60" s="138"/>
      <c r="K60" s="138"/>
      <c r="L60" s="185"/>
    </row>
    <row r="61" spans="1:12" ht="13.2">
      <c r="A61" s="138">
        <v>19120644</v>
      </c>
      <c r="B61" s="139" t="s">
        <v>255</v>
      </c>
      <c r="C61" s="138">
        <v>12</v>
      </c>
      <c r="D61" s="138" t="s">
        <v>239</v>
      </c>
      <c r="E61" s="185"/>
      <c r="F61" s="138">
        <f t="shared" si="0"/>
        <v>0</v>
      </c>
      <c r="G61" s="138">
        <f t="shared" si="1"/>
        <v>0</v>
      </c>
      <c r="H61" s="138"/>
      <c r="I61" s="138"/>
      <c r="J61" s="138"/>
      <c r="K61" s="138"/>
      <c r="L61" s="185"/>
    </row>
    <row r="62" spans="1:12" ht="13.2">
      <c r="A62" s="138">
        <v>19120192</v>
      </c>
      <c r="B62" s="139" t="s">
        <v>258</v>
      </c>
      <c r="C62" s="138">
        <v>13</v>
      </c>
      <c r="D62" s="138" t="s">
        <v>257</v>
      </c>
      <c r="E62" s="199" t="s">
        <v>509</v>
      </c>
      <c r="F62" s="138">
        <f t="shared" si="0"/>
        <v>0</v>
      </c>
      <c r="G62" s="138">
        <f t="shared" si="1"/>
        <v>0</v>
      </c>
      <c r="H62" s="138"/>
      <c r="I62" s="138"/>
      <c r="J62" s="138"/>
      <c r="K62" s="138"/>
      <c r="L62" s="202"/>
    </row>
    <row r="63" spans="1:12" ht="13.2">
      <c r="A63" s="138">
        <v>19120464</v>
      </c>
      <c r="B63" s="139" t="s">
        <v>265</v>
      </c>
      <c r="C63" s="138">
        <v>13</v>
      </c>
      <c r="D63" s="138" t="s">
        <v>257</v>
      </c>
      <c r="E63" s="185"/>
      <c r="F63" s="138">
        <f t="shared" si="0"/>
        <v>0</v>
      </c>
      <c r="G63" s="138">
        <f t="shared" si="1"/>
        <v>0</v>
      </c>
      <c r="H63" s="138"/>
      <c r="I63" s="138"/>
      <c r="J63" s="138"/>
      <c r="K63" s="138"/>
      <c r="L63" s="185"/>
    </row>
    <row r="64" spans="1:12" ht="13.2">
      <c r="A64" s="138">
        <v>19120442</v>
      </c>
      <c r="B64" s="139" t="s">
        <v>268</v>
      </c>
      <c r="C64" s="138">
        <v>13</v>
      </c>
      <c r="D64" s="138" t="s">
        <v>257</v>
      </c>
      <c r="E64" s="185"/>
      <c r="F64" s="138">
        <f t="shared" si="0"/>
        <v>0</v>
      </c>
      <c r="G64" s="138">
        <f t="shared" si="1"/>
        <v>0</v>
      </c>
      <c r="H64" s="138"/>
      <c r="I64" s="138"/>
      <c r="J64" s="138"/>
      <c r="K64" s="138"/>
      <c r="L64" s="185"/>
    </row>
    <row r="65" spans="1:12" ht="13.2">
      <c r="A65" s="138">
        <v>19120465</v>
      </c>
      <c r="B65" s="139" t="s">
        <v>272</v>
      </c>
      <c r="C65" s="138">
        <v>13</v>
      </c>
      <c r="D65" s="138" t="s">
        <v>257</v>
      </c>
      <c r="E65" s="185"/>
      <c r="F65" s="138">
        <f t="shared" si="0"/>
        <v>0</v>
      </c>
      <c r="G65" s="138">
        <f t="shared" si="1"/>
        <v>0</v>
      </c>
      <c r="H65" s="138"/>
      <c r="I65" s="138"/>
      <c r="J65" s="138"/>
      <c r="K65" s="138"/>
      <c r="L65" s="185"/>
    </row>
    <row r="66" spans="1:12" ht="13.2">
      <c r="A66" s="138">
        <v>19120474</v>
      </c>
      <c r="B66" s="139" t="s">
        <v>275</v>
      </c>
      <c r="C66" s="138">
        <v>13</v>
      </c>
      <c r="D66" s="138" t="s">
        <v>257</v>
      </c>
      <c r="E66" s="185"/>
      <c r="F66" s="138">
        <f t="shared" si="0"/>
        <v>0</v>
      </c>
      <c r="G66" s="138">
        <f t="shared" si="1"/>
        <v>0</v>
      </c>
      <c r="H66" s="138"/>
      <c r="I66" s="138"/>
      <c r="J66" s="138"/>
      <c r="K66" s="138"/>
      <c r="L66" s="185"/>
    </row>
    <row r="67" spans="1:12" ht="13.2">
      <c r="A67" s="134">
        <v>19120549</v>
      </c>
      <c r="B67" s="135" t="s">
        <v>279</v>
      </c>
      <c r="C67" s="134">
        <v>14</v>
      </c>
      <c r="D67" s="134" t="s">
        <v>278</v>
      </c>
      <c r="E67" s="195" t="s">
        <v>507</v>
      </c>
      <c r="F67" s="134">
        <f t="shared" si="0"/>
        <v>40</v>
      </c>
      <c r="G67" s="134">
        <f t="shared" si="1"/>
        <v>40</v>
      </c>
      <c r="H67" s="134">
        <v>5</v>
      </c>
      <c r="I67" s="134">
        <v>10</v>
      </c>
      <c r="J67" s="134">
        <v>20</v>
      </c>
      <c r="K67" s="134">
        <v>5</v>
      </c>
      <c r="L67" s="196" t="s">
        <v>589</v>
      </c>
    </row>
    <row r="68" spans="1:12" ht="13.2">
      <c r="A68" s="134">
        <v>19120595</v>
      </c>
      <c r="B68" s="144" t="s">
        <v>286</v>
      </c>
      <c r="C68" s="134">
        <v>14</v>
      </c>
      <c r="D68" s="134" t="s">
        <v>278</v>
      </c>
      <c r="E68" s="185"/>
      <c r="F68" s="134">
        <f t="shared" si="0"/>
        <v>40</v>
      </c>
      <c r="G68" s="134">
        <f t="shared" si="1"/>
        <v>40</v>
      </c>
      <c r="H68" s="134">
        <v>5</v>
      </c>
      <c r="I68" s="134">
        <v>10</v>
      </c>
      <c r="J68" s="134">
        <v>20</v>
      </c>
      <c r="K68" s="134">
        <v>5</v>
      </c>
      <c r="L68" s="185"/>
    </row>
    <row r="69" spans="1:12" ht="13.2">
      <c r="A69" s="134">
        <v>1712292</v>
      </c>
      <c r="B69" s="135" t="s">
        <v>288</v>
      </c>
      <c r="C69" s="134">
        <v>14</v>
      </c>
      <c r="D69" s="134" t="s">
        <v>278</v>
      </c>
      <c r="E69" s="185"/>
      <c r="F69" s="134">
        <f t="shared" si="0"/>
        <v>40</v>
      </c>
      <c r="G69" s="134">
        <f t="shared" si="1"/>
        <v>40</v>
      </c>
      <c r="H69" s="134">
        <v>5</v>
      </c>
      <c r="I69" s="134">
        <v>10</v>
      </c>
      <c r="J69" s="134">
        <v>20</v>
      </c>
      <c r="K69" s="134">
        <v>5</v>
      </c>
      <c r="L69" s="185"/>
    </row>
    <row r="70" spans="1:12" ht="13.2">
      <c r="A70" s="134">
        <v>19120527</v>
      </c>
      <c r="B70" s="135" t="s">
        <v>220</v>
      </c>
      <c r="C70" s="134">
        <v>14</v>
      </c>
      <c r="D70" s="134" t="s">
        <v>278</v>
      </c>
      <c r="E70" s="185"/>
      <c r="F70" s="134">
        <f t="shared" si="0"/>
        <v>40</v>
      </c>
      <c r="G70" s="134">
        <f t="shared" si="1"/>
        <v>40</v>
      </c>
      <c r="H70" s="134">
        <v>5</v>
      </c>
      <c r="I70" s="134">
        <v>10</v>
      </c>
      <c r="J70" s="134">
        <v>20</v>
      </c>
      <c r="K70" s="134">
        <v>5</v>
      </c>
      <c r="L70" s="185"/>
    </row>
    <row r="71" spans="1:12" ht="13.2">
      <c r="A71" s="134">
        <v>1712605</v>
      </c>
      <c r="B71" s="135" t="s">
        <v>293</v>
      </c>
      <c r="C71" s="134">
        <v>14</v>
      </c>
      <c r="D71" s="134" t="s">
        <v>278</v>
      </c>
      <c r="E71" s="185"/>
      <c r="F71" s="134">
        <f t="shared" si="0"/>
        <v>40</v>
      </c>
      <c r="G71" s="134">
        <f t="shared" si="1"/>
        <v>40</v>
      </c>
      <c r="H71" s="134">
        <v>5</v>
      </c>
      <c r="I71" s="134">
        <v>10</v>
      </c>
      <c r="J71" s="134">
        <v>20</v>
      </c>
      <c r="K71" s="134">
        <v>5</v>
      </c>
      <c r="L71" s="185"/>
    </row>
    <row r="72" spans="1:12" ht="13.2">
      <c r="A72" s="121">
        <v>19120190</v>
      </c>
      <c r="B72" s="122" t="s">
        <v>297</v>
      </c>
      <c r="C72" s="121">
        <v>15</v>
      </c>
      <c r="D72" s="121" t="s">
        <v>296</v>
      </c>
      <c r="E72" s="198" t="s">
        <v>508</v>
      </c>
      <c r="F72" s="121">
        <f t="shared" si="0"/>
        <v>47</v>
      </c>
      <c r="G72" s="121">
        <f t="shared" si="1"/>
        <v>47</v>
      </c>
      <c r="H72" s="121">
        <v>3.5</v>
      </c>
      <c r="I72" s="121">
        <v>15</v>
      </c>
      <c r="J72" s="121">
        <v>25</v>
      </c>
      <c r="K72" s="121">
        <v>3.5</v>
      </c>
      <c r="L72" s="192" t="s">
        <v>590</v>
      </c>
    </row>
    <row r="73" spans="1:12" ht="13.2">
      <c r="A73" s="121">
        <v>19120540</v>
      </c>
      <c r="B73" s="122" t="s">
        <v>303</v>
      </c>
      <c r="C73" s="121">
        <v>15</v>
      </c>
      <c r="D73" s="121" t="s">
        <v>296</v>
      </c>
      <c r="E73" s="185"/>
      <c r="F73" s="121">
        <f t="shared" si="0"/>
        <v>47</v>
      </c>
      <c r="G73" s="121">
        <f t="shared" si="1"/>
        <v>47</v>
      </c>
      <c r="H73" s="121">
        <v>3.5</v>
      </c>
      <c r="I73" s="121">
        <v>15</v>
      </c>
      <c r="J73" s="121">
        <v>25</v>
      </c>
      <c r="K73" s="121">
        <v>3.5</v>
      </c>
      <c r="L73" s="185"/>
    </row>
    <row r="74" spans="1:12" ht="13.2">
      <c r="A74" s="121">
        <v>19120218</v>
      </c>
      <c r="B74" s="122" t="s">
        <v>305</v>
      </c>
      <c r="C74" s="121">
        <v>15</v>
      </c>
      <c r="D74" s="121" t="s">
        <v>296</v>
      </c>
      <c r="E74" s="185"/>
      <c r="F74" s="121">
        <f t="shared" si="0"/>
        <v>47</v>
      </c>
      <c r="G74" s="121">
        <f t="shared" si="1"/>
        <v>47</v>
      </c>
      <c r="H74" s="121">
        <v>3.5</v>
      </c>
      <c r="I74" s="121">
        <v>15</v>
      </c>
      <c r="J74" s="121">
        <v>25</v>
      </c>
      <c r="K74" s="121">
        <v>3.5</v>
      </c>
      <c r="L74" s="185"/>
    </row>
    <row r="75" spans="1:12" ht="13.2">
      <c r="A75" s="121">
        <v>19120189</v>
      </c>
      <c r="B75" s="122" t="s">
        <v>307</v>
      </c>
      <c r="C75" s="121">
        <v>15</v>
      </c>
      <c r="D75" s="121" t="s">
        <v>296</v>
      </c>
      <c r="E75" s="185"/>
      <c r="F75" s="121">
        <f t="shared" si="0"/>
        <v>47</v>
      </c>
      <c r="G75" s="121">
        <f t="shared" si="1"/>
        <v>47</v>
      </c>
      <c r="H75" s="121">
        <v>3.5</v>
      </c>
      <c r="I75" s="121">
        <v>15</v>
      </c>
      <c r="J75" s="121">
        <v>25</v>
      </c>
      <c r="K75" s="121">
        <v>3.5</v>
      </c>
      <c r="L75" s="185"/>
    </row>
    <row r="76" spans="1:12" ht="13.2">
      <c r="A76" s="121">
        <v>19120593</v>
      </c>
      <c r="B76" s="122" t="s">
        <v>310</v>
      </c>
      <c r="C76" s="121">
        <v>15</v>
      </c>
      <c r="D76" s="121" t="s">
        <v>296</v>
      </c>
      <c r="E76" s="185"/>
      <c r="F76" s="121">
        <f t="shared" si="0"/>
        <v>47</v>
      </c>
      <c r="G76" s="121">
        <f t="shared" si="1"/>
        <v>47</v>
      </c>
      <c r="H76" s="121">
        <v>3.5</v>
      </c>
      <c r="I76" s="121">
        <v>15</v>
      </c>
      <c r="J76" s="121">
        <v>25</v>
      </c>
      <c r="K76" s="121">
        <v>3.5</v>
      </c>
      <c r="L76" s="185"/>
    </row>
    <row r="77" spans="1:12" ht="13.2">
      <c r="A77" s="142">
        <v>19120426</v>
      </c>
      <c r="B77" s="143" t="s">
        <v>314</v>
      </c>
      <c r="C77" s="142">
        <v>16</v>
      </c>
      <c r="D77" s="142" t="s">
        <v>313</v>
      </c>
      <c r="E77" s="200" t="s">
        <v>510</v>
      </c>
      <c r="F77" s="142">
        <f t="shared" si="0"/>
        <v>52</v>
      </c>
      <c r="G77" s="142">
        <f t="shared" si="1"/>
        <v>52</v>
      </c>
      <c r="H77" s="142">
        <v>5</v>
      </c>
      <c r="I77" s="142">
        <v>16</v>
      </c>
      <c r="J77" s="142">
        <v>26</v>
      </c>
      <c r="K77" s="142">
        <v>5</v>
      </c>
      <c r="L77" s="203"/>
    </row>
    <row r="78" spans="1:12" ht="13.2">
      <c r="A78" s="142">
        <v>19120302</v>
      </c>
      <c r="B78" s="143" t="s">
        <v>321</v>
      </c>
      <c r="C78" s="142">
        <v>16</v>
      </c>
      <c r="D78" s="142" t="s">
        <v>313</v>
      </c>
      <c r="E78" s="185"/>
      <c r="F78" s="142">
        <f t="shared" si="0"/>
        <v>52</v>
      </c>
      <c r="G78" s="142">
        <f t="shared" si="1"/>
        <v>52</v>
      </c>
      <c r="H78" s="142">
        <v>5</v>
      </c>
      <c r="I78" s="142">
        <v>16</v>
      </c>
      <c r="J78" s="142">
        <v>26</v>
      </c>
      <c r="K78" s="142">
        <v>5</v>
      </c>
      <c r="L78" s="185"/>
    </row>
    <row r="79" spans="1:12" ht="13.2">
      <c r="A79" s="142">
        <v>19120383</v>
      </c>
      <c r="B79" s="143" t="s">
        <v>324</v>
      </c>
      <c r="C79" s="142">
        <v>16</v>
      </c>
      <c r="D79" s="142" t="s">
        <v>313</v>
      </c>
      <c r="E79" s="185"/>
      <c r="F79" s="142">
        <f t="shared" si="0"/>
        <v>52</v>
      </c>
      <c r="G79" s="142">
        <f t="shared" si="1"/>
        <v>52</v>
      </c>
      <c r="H79" s="142">
        <v>5</v>
      </c>
      <c r="I79" s="142">
        <v>16</v>
      </c>
      <c r="J79" s="142">
        <v>26</v>
      </c>
      <c r="K79" s="142">
        <v>5</v>
      </c>
      <c r="L79" s="185"/>
    </row>
    <row r="80" spans="1:12" ht="13.2">
      <c r="A80" s="142">
        <v>19120492</v>
      </c>
      <c r="B80" s="143" t="s">
        <v>327</v>
      </c>
      <c r="C80" s="142">
        <v>16</v>
      </c>
      <c r="D80" s="142" t="s">
        <v>313</v>
      </c>
      <c r="E80" s="185"/>
      <c r="F80" s="142">
        <f t="shared" si="0"/>
        <v>52</v>
      </c>
      <c r="G80" s="142">
        <f t="shared" si="1"/>
        <v>52</v>
      </c>
      <c r="H80" s="142">
        <v>5</v>
      </c>
      <c r="I80" s="142">
        <v>16</v>
      </c>
      <c r="J80" s="142">
        <v>26</v>
      </c>
      <c r="K80" s="142">
        <v>5</v>
      </c>
      <c r="L80" s="185"/>
    </row>
    <row r="81" spans="1:12" ht="13.2">
      <c r="A81" s="142">
        <v>19120496</v>
      </c>
      <c r="B81" s="143" t="s">
        <v>330</v>
      </c>
      <c r="C81" s="142">
        <v>16</v>
      </c>
      <c r="D81" s="142" t="s">
        <v>313</v>
      </c>
      <c r="E81" s="185"/>
      <c r="F81" s="142">
        <f t="shared" si="0"/>
        <v>52</v>
      </c>
      <c r="G81" s="142">
        <f t="shared" si="1"/>
        <v>52</v>
      </c>
      <c r="H81" s="142">
        <v>5</v>
      </c>
      <c r="I81" s="142">
        <v>16</v>
      </c>
      <c r="J81" s="142">
        <v>26</v>
      </c>
      <c r="K81" s="142">
        <v>5</v>
      </c>
      <c r="L81" s="185"/>
    </row>
    <row r="82" spans="1:12" ht="13.2">
      <c r="A82" s="121">
        <v>19120620</v>
      </c>
      <c r="B82" s="122" t="s">
        <v>334</v>
      </c>
      <c r="C82" s="121">
        <v>17</v>
      </c>
      <c r="D82" s="121" t="s">
        <v>333</v>
      </c>
      <c r="E82" s="198" t="s">
        <v>508</v>
      </c>
      <c r="F82" s="121">
        <f t="shared" si="0"/>
        <v>30</v>
      </c>
      <c r="G82" s="121">
        <f t="shared" si="1"/>
        <v>30</v>
      </c>
      <c r="H82" s="121">
        <v>5</v>
      </c>
      <c r="I82" s="121">
        <v>10</v>
      </c>
      <c r="J82" s="121">
        <v>10</v>
      </c>
      <c r="K82" s="121">
        <v>5</v>
      </c>
      <c r="L82" s="192" t="s">
        <v>591</v>
      </c>
    </row>
    <row r="83" spans="1:12" ht="13.2">
      <c r="A83" s="121">
        <v>19120668</v>
      </c>
      <c r="B83" s="122" t="s">
        <v>340</v>
      </c>
      <c r="C83" s="121">
        <v>17</v>
      </c>
      <c r="D83" s="121" t="s">
        <v>333</v>
      </c>
      <c r="E83" s="185"/>
      <c r="F83" s="121">
        <f t="shared" si="0"/>
        <v>30</v>
      </c>
      <c r="G83" s="121">
        <f t="shared" si="1"/>
        <v>30</v>
      </c>
      <c r="H83" s="121">
        <v>5</v>
      </c>
      <c r="I83" s="121">
        <v>10</v>
      </c>
      <c r="J83" s="121">
        <v>10</v>
      </c>
      <c r="K83" s="121">
        <v>5</v>
      </c>
      <c r="L83" s="185"/>
    </row>
    <row r="84" spans="1:12" ht="13.2">
      <c r="A84" s="121">
        <v>19120628</v>
      </c>
      <c r="B84" s="122" t="s">
        <v>343</v>
      </c>
      <c r="C84" s="121">
        <v>17</v>
      </c>
      <c r="D84" s="121" t="s">
        <v>333</v>
      </c>
      <c r="E84" s="185"/>
      <c r="F84" s="121">
        <f t="shared" si="0"/>
        <v>30</v>
      </c>
      <c r="G84" s="121">
        <f t="shared" si="1"/>
        <v>30</v>
      </c>
      <c r="H84" s="121">
        <v>5</v>
      </c>
      <c r="I84" s="121">
        <v>10</v>
      </c>
      <c r="J84" s="121">
        <v>10</v>
      </c>
      <c r="K84" s="121">
        <v>5</v>
      </c>
      <c r="L84" s="185"/>
    </row>
    <row r="85" spans="1:12" ht="13.2">
      <c r="A85" s="121">
        <v>19120443</v>
      </c>
      <c r="B85" s="122" t="s">
        <v>346</v>
      </c>
      <c r="C85" s="121">
        <v>17</v>
      </c>
      <c r="D85" s="121" t="s">
        <v>333</v>
      </c>
      <c r="E85" s="185"/>
      <c r="F85" s="121">
        <f t="shared" si="0"/>
        <v>30</v>
      </c>
      <c r="G85" s="121">
        <f t="shared" si="1"/>
        <v>30</v>
      </c>
      <c r="H85" s="121">
        <v>5</v>
      </c>
      <c r="I85" s="121">
        <v>10</v>
      </c>
      <c r="J85" s="121">
        <v>10</v>
      </c>
      <c r="K85" s="121">
        <v>5</v>
      </c>
      <c r="L85" s="185"/>
    </row>
    <row r="86" spans="1:12" ht="13.2">
      <c r="A86" s="121">
        <v>19120650</v>
      </c>
      <c r="B86" s="122" t="s">
        <v>349</v>
      </c>
      <c r="C86" s="121">
        <v>17</v>
      </c>
      <c r="D86" s="121" t="s">
        <v>333</v>
      </c>
      <c r="E86" s="185"/>
      <c r="F86" s="121">
        <f t="shared" si="0"/>
        <v>30</v>
      </c>
      <c r="G86" s="121">
        <f t="shared" si="1"/>
        <v>30</v>
      </c>
      <c r="H86" s="121">
        <v>5</v>
      </c>
      <c r="I86" s="121">
        <v>10</v>
      </c>
      <c r="J86" s="121">
        <v>10</v>
      </c>
      <c r="K86" s="121">
        <v>5</v>
      </c>
      <c r="L86" s="185"/>
    </row>
    <row r="87" spans="1:12" ht="13.2">
      <c r="A87" s="138">
        <v>18120514</v>
      </c>
      <c r="B87" s="139" t="s">
        <v>353</v>
      </c>
      <c r="C87" s="138">
        <v>18</v>
      </c>
      <c r="D87" s="138" t="s">
        <v>352</v>
      </c>
      <c r="E87" s="199" t="s">
        <v>509</v>
      </c>
      <c r="F87" s="138">
        <f t="shared" si="0"/>
        <v>0</v>
      </c>
      <c r="G87" s="138">
        <f t="shared" si="1"/>
        <v>0</v>
      </c>
      <c r="H87" s="138"/>
      <c r="I87" s="138"/>
      <c r="J87" s="138"/>
      <c r="K87" s="138"/>
      <c r="L87" s="202"/>
    </row>
    <row r="88" spans="1:12" ht="13.2">
      <c r="A88" s="138">
        <v>18120139</v>
      </c>
      <c r="B88" s="139" t="s">
        <v>360</v>
      </c>
      <c r="C88" s="138">
        <v>18</v>
      </c>
      <c r="D88" s="138" t="s">
        <v>352</v>
      </c>
      <c r="E88" s="185"/>
      <c r="F88" s="138">
        <f t="shared" si="0"/>
        <v>0</v>
      </c>
      <c r="G88" s="138">
        <f t="shared" si="1"/>
        <v>0</v>
      </c>
      <c r="H88" s="138"/>
      <c r="I88" s="138"/>
      <c r="J88" s="138"/>
      <c r="K88" s="138"/>
      <c r="L88" s="185"/>
    </row>
    <row r="89" spans="1:12" ht="13.2">
      <c r="A89" s="138">
        <v>1712603</v>
      </c>
      <c r="B89" s="139" t="s">
        <v>363</v>
      </c>
      <c r="C89" s="138">
        <v>18</v>
      </c>
      <c r="D89" s="138" t="s">
        <v>352</v>
      </c>
      <c r="E89" s="185"/>
      <c r="F89" s="138">
        <f t="shared" si="0"/>
        <v>0</v>
      </c>
      <c r="G89" s="138">
        <f t="shared" si="1"/>
        <v>0</v>
      </c>
      <c r="H89" s="138"/>
      <c r="I89" s="138"/>
      <c r="J89" s="138"/>
      <c r="K89" s="138"/>
      <c r="L89" s="185"/>
    </row>
    <row r="90" spans="1:12" ht="13.2">
      <c r="A90" s="138">
        <v>19120452</v>
      </c>
      <c r="B90" s="139" t="s">
        <v>365</v>
      </c>
      <c r="C90" s="138">
        <v>18</v>
      </c>
      <c r="D90" s="138" t="s">
        <v>352</v>
      </c>
      <c r="E90" s="185"/>
      <c r="F90" s="138">
        <f t="shared" si="0"/>
        <v>0</v>
      </c>
      <c r="G90" s="138">
        <f t="shared" si="1"/>
        <v>0</v>
      </c>
      <c r="H90" s="138"/>
      <c r="I90" s="138"/>
      <c r="J90" s="138"/>
      <c r="K90" s="138"/>
      <c r="L90" s="185"/>
    </row>
    <row r="91" spans="1:12" ht="13.2">
      <c r="A91" s="138">
        <v>18120525</v>
      </c>
      <c r="B91" s="139" t="s">
        <v>369</v>
      </c>
      <c r="C91" s="138">
        <v>18</v>
      </c>
      <c r="D91" s="138" t="s">
        <v>352</v>
      </c>
      <c r="E91" s="185"/>
      <c r="F91" s="138">
        <f t="shared" si="0"/>
        <v>0</v>
      </c>
      <c r="G91" s="138">
        <f t="shared" si="1"/>
        <v>0</v>
      </c>
      <c r="H91" s="138"/>
      <c r="I91" s="138"/>
      <c r="J91" s="138"/>
      <c r="K91" s="138"/>
      <c r="L91" s="185"/>
    </row>
    <row r="92" spans="1:12" ht="13.2">
      <c r="A92" s="130">
        <v>19120721</v>
      </c>
      <c r="B92" s="125" t="s">
        <v>373</v>
      </c>
      <c r="C92" s="121">
        <v>19</v>
      </c>
      <c r="D92" s="121" t="s">
        <v>372</v>
      </c>
      <c r="E92" s="198" t="s">
        <v>508</v>
      </c>
      <c r="F92" s="121">
        <f t="shared" si="0"/>
        <v>58</v>
      </c>
      <c r="G92" s="121">
        <f t="shared" si="1"/>
        <v>58</v>
      </c>
      <c r="H92" s="121">
        <v>5</v>
      </c>
      <c r="I92" s="121">
        <v>20</v>
      </c>
      <c r="J92" s="121">
        <v>28</v>
      </c>
      <c r="K92" s="121">
        <v>5</v>
      </c>
      <c r="L92" s="192" t="s">
        <v>592</v>
      </c>
    </row>
    <row r="93" spans="1:12" ht="13.2">
      <c r="A93" s="121">
        <v>19120728</v>
      </c>
      <c r="B93" s="122" t="s">
        <v>380</v>
      </c>
      <c r="C93" s="121">
        <v>19</v>
      </c>
      <c r="D93" s="121" t="s">
        <v>372</v>
      </c>
      <c r="E93" s="185"/>
      <c r="F93" s="121">
        <f t="shared" si="0"/>
        <v>58</v>
      </c>
      <c r="G93" s="121">
        <f t="shared" si="1"/>
        <v>58</v>
      </c>
      <c r="H93" s="121">
        <v>5</v>
      </c>
      <c r="I93" s="121">
        <v>20</v>
      </c>
      <c r="J93" s="121">
        <v>28</v>
      </c>
      <c r="K93" s="121">
        <v>5</v>
      </c>
      <c r="L93" s="185"/>
    </row>
    <row r="94" spans="1:12" ht="13.2">
      <c r="A94" s="121">
        <v>19120731</v>
      </c>
      <c r="B94" s="122" t="s">
        <v>383</v>
      </c>
      <c r="C94" s="121">
        <v>19</v>
      </c>
      <c r="D94" s="121" t="s">
        <v>372</v>
      </c>
      <c r="E94" s="185"/>
      <c r="F94" s="121">
        <f t="shared" si="0"/>
        <v>58</v>
      </c>
      <c r="G94" s="121">
        <f t="shared" si="1"/>
        <v>58</v>
      </c>
      <c r="H94" s="121">
        <v>5</v>
      </c>
      <c r="I94" s="121">
        <v>20</v>
      </c>
      <c r="J94" s="121">
        <v>28</v>
      </c>
      <c r="K94" s="121">
        <v>5</v>
      </c>
      <c r="L94" s="185"/>
    </row>
    <row r="95" spans="1:12" ht="13.2">
      <c r="A95" s="121">
        <v>19120678</v>
      </c>
      <c r="B95" s="122" t="s">
        <v>386</v>
      </c>
      <c r="C95" s="121">
        <v>19</v>
      </c>
      <c r="D95" s="121" t="s">
        <v>372</v>
      </c>
      <c r="E95" s="185"/>
      <c r="F95" s="121">
        <f t="shared" si="0"/>
        <v>58</v>
      </c>
      <c r="G95" s="121">
        <f t="shared" si="1"/>
        <v>58</v>
      </c>
      <c r="H95" s="121">
        <v>5</v>
      </c>
      <c r="I95" s="121">
        <v>20</v>
      </c>
      <c r="J95" s="121">
        <v>28</v>
      </c>
      <c r="K95" s="121">
        <v>5</v>
      </c>
      <c r="L95" s="185"/>
    </row>
    <row r="96" spans="1:12" ht="13.2">
      <c r="A96" s="121">
        <v>19120699</v>
      </c>
      <c r="B96" s="122" t="s">
        <v>389</v>
      </c>
      <c r="C96" s="121">
        <v>19</v>
      </c>
      <c r="D96" s="121" t="s">
        <v>372</v>
      </c>
      <c r="E96" s="185"/>
      <c r="F96" s="121">
        <f t="shared" si="0"/>
        <v>58</v>
      </c>
      <c r="G96" s="121">
        <f t="shared" si="1"/>
        <v>58</v>
      </c>
      <c r="H96" s="121">
        <v>5</v>
      </c>
      <c r="I96" s="121">
        <v>20</v>
      </c>
      <c r="J96" s="121">
        <v>28</v>
      </c>
      <c r="K96" s="121">
        <v>5</v>
      </c>
      <c r="L96" s="185"/>
    </row>
    <row r="97" spans="1:12" ht="13.2">
      <c r="A97" s="142">
        <v>19120272</v>
      </c>
      <c r="B97" s="143" t="s">
        <v>394</v>
      </c>
      <c r="C97" s="142">
        <v>20</v>
      </c>
      <c r="D97" s="142" t="s">
        <v>392</v>
      </c>
      <c r="E97" s="200" t="s">
        <v>510</v>
      </c>
      <c r="F97" s="142">
        <f t="shared" si="0"/>
        <v>43</v>
      </c>
      <c r="G97" s="142">
        <f t="shared" si="1"/>
        <v>43</v>
      </c>
      <c r="H97" s="142">
        <v>5</v>
      </c>
      <c r="I97" s="142">
        <v>10</v>
      </c>
      <c r="J97" s="142">
        <v>23</v>
      </c>
      <c r="K97" s="142">
        <v>5</v>
      </c>
      <c r="L97" s="203"/>
    </row>
    <row r="98" spans="1:12" ht="13.2">
      <c r="A98" s="142">
        <v>19120260</v>
      </c>
      <c r="B98" s="143" t="s">
        <v>398</v>
      </c>
      <c r="C98" s="142">
        <v>20</v>
      </c>
      <c r="D98" s="142" t="s">
        <v>392</v>
      </c>
      <c r="E98" s="185"/>
      <c r="F98" s="142">
        <f t="shared" si="0"/>
        <v>43</v>
      </c>
      <c r="G98" s="142">
        <f t="shared" si="1"/>
        <v>43</v>
      </c>
      <c r="H98" s="142">
        <v>5</v>
      </c>
      <c r="I98" s="142">
        <v>10</v>
      </c>
      <c r="J98" s="142">
        <v>23</v>
      </c>
      <c r="K98" s="142">
        <v>5</v>
      </c>
      <c r="L98" s="185"/>
    </row>
    <row r="99" spans="1:12" ht="13.2">
      <c r="A99" s="142">
        <v>19120175</v>
      </c>
      <c r="B99" s="143" t="s">
        <v>400</v>
      </c>
      <c r="C99" s="142">
        <v>20</v>
      </c>
      <c r="D99" s="142" t="s">
        <v>392</v>
      </c>
      <c r="E99" s="185"/>
      <c r="F99" s="142">
        <f t="shared" si="0"/>
        <v>43</v>
      </c>
      <c r="G99" s="142">
        <f t="shared" si="1"/>
        <v>43</v>
      </c>
      <c r="H99" s="142">
        <v>5</v>
      </c>
      <c r="I99" s="142">
        <v>10</v>
      </c>
      <c r="J99" s="142">
        <v>23</v>
      </c>
      <c r="K99" s="142">
        <v>5</v>
      </c>
      <c r="L99" s="185"/>
    </row>
    <row r="100" spans="1:12" ht="13.2">
      <c r="A100" s="142">
        <v>19120152</v>
      </c>
      <c r="B100" s="143" t="s">
        <v>403</v>
      </c>
      <c r="C100" s="142">
        <v>20</v>
      </c>
      <c r="D100" s="142" t="s">
        <v>392</v>
      </c>
      <c r="E100" s="185"/>
      <c r="F100" s="142">
        <f t="shared" si="0"/>
        <v>43</v>
      </c>
      <c r="G100" s="142">
        <f t="shared" si="1"/>
        <v>43</v>
      </c>
      <c r="H100" s="142">
        <v>5</v>
      </c>
      <c r="I100" s="142">
        <v>10</v>
      </c>
      <c r="J100" s="142">
        <v>23</v>
      </c>
      <c r="K100" s="142">
        <v>5</v>
      </c>
      <c r="L100" s="185"/>
    </row>
    <row r="101" spans="1:12" ht="13.2">
      <c r="A101" s="142"/>
      <c r="B101" s="143"/>
      <c r="C101" s="142">
        <v>20</v>
      </c>
      <c r="D101" s="142" t="s">
        <v>392</v>
      </c>
      <c r="E101" s="185"/>
      <c r="F101" s="142">
        <f t="shared" si="0"/>
        <v>43</v>
      </c>
      <c r="G101" s="142">
        <f t="shared" si="1"/>
        <v>43</v>
      </c>
      <c r="H101" s="142">
        <v>5</v>
      </c>
      <c r="I101" s="142">
        <v>10</v>
      </c>
      <c r="J101" s="142">
        <v>23</v>
      </c>
      <c r="K101" s="142">
        <v>5</v>
      </c>
      <c r="L101" s="185"/>
    </row>
    <row r="102" spans="1:12" ht="13.2">
      <c r="A102" s="138">
        <v>19120201</v>
      </c>
      <c r="B102" s="139" t="s">
        <v>407</v>
      </c>
      <c r="C102" s="138">
        <v>21</v>
      </c>
      <c r="D102" s="138" t="s">
        <v>406</v>
      </c>
      <c r="E102" s="199" t="s">
        <v>509</v>
      </c>
      <c r="F102" s="138">
        <f t="shared" si="0"/>
        <v>0</v>
      </c>
      <c r="G102" s="138">
        <f t="shared" si="1"/>
        <v>0</v>
      </c>
      <c r="H102" s="138"/>
      <c r="I102" s="138"/>
      <c r="J102" s="138"/>
      <c r="K102" s="138"/>
      <c r="L102" s="202"/>
    </row>
    <row r="103" spans="1:12" ht="13.2">
      <c r="A103" s="138">
        <v>19120250</v>
      </c>
      <c r="B103" s="139" t="s">
        <v>414</v>
      </c>
      <c r="C103" s="138">
        <v>21</v>
      </c>
      <c r="D103" s="138" t="s">
        <v>406</v>
      </c>
      <c r="E103" s="185"/>
      <c r="F103" s="138">
        <f t="shared" si="0"/>
        <v>0</v>
      </c>
      <c r="G103" s="138">
        <f t="shared" si="1"/>
        <v>0</v>
      </c>
      <c r="H103" s="138"/>
      <c r="I103" s="138"/>
      <c r="J103" s="138"/>
      <c r="K103" s="138"/>
      <c r="L103" s="185"/>
    </row>
    <row r="104" spans="1:12" ht="13.2">
      <c r="A104" s="138">
        <v>19120490</v>
      </c>
      <c r="B104" s="139" t="s">
        <v>417</v>
      </c>
      <c r="C104" s="138">
        <v>21</v>
      </c>
      <c r="D104" s="138" t="s">
        <v>406</v>
      </c>
      <c r="E104" s="185"/>
      <c r="F104" s="138">
        <f t="shared" si="0"/>
        <v>0</v>
      </c>
      <c r="G104" s="138">
        <f t="shared" si="1"/>
        <v>0</v>
      </c>
      <c r="H104" s="138"/>
      <c r="I104" s="138"/>
      <c r="J104" s="138"/>
      <c r="K104" s="138"/>
      <c r="L104" s="185"/>
    </row>
    <row r="105" spans="1:12" ht="13.2">
      <c r="A105" s="138">
        <v>19120493</v>
      </c>
      <c r="B105" s="139" t="s">
        <v>420</v>
      </c>
      <c r="C105" s="138">
        <v>21</v>
      </c>
      <c r="D105" s="138" t="s">
        <v>406</v>
      </c>
      <c r="E105" s="185"/>
      <c r="F105" s="138">
        <f t="shared" si="0"/>
        <v>0</v>
      </c>
      <c r="G105" s="138">
        <f t="shared" si="1"/>
        <v>0</v>
      </c>
      <c r="H105" s="138"/>
      <c r="I105" s="138"/>
      <c r="J105" s="138"/>
      <c r="K105" s="138"/>
      <c r="L105" s="185"/>
    </row>
    <row r="106" spans="1:12" ht="13.2">
      <c r="A106" s="138">
        <v>19120497</v>
      </c>
      <c r="B106" s="139" t="s">
        <v>423</v>
      </c>
      <c r="C106" s="138">
        <v>21</v>
      </c>
      <c r="D106" s="138" t="s">
        <v>406</v>
      </c>
      <c r="E106" s="185"/>
      <c r="F106" s="138">
        <f t="shared" si="0"/>
        <v>0</v>
      </c>
      <c r="G106" s="138">
        <f t="shared" si="1"/>
        <v>0</v>
      </c>
      <c r="H106" s="138"/>
      <c r="I106" s="138"/>
      <c r="J106" s="138"/>
      <c r="K106" s="138"/>
      <c r="L106" s="185"/>
    </row>
    <row r="107" spans="1:12" ht="13.2">
      <c r="A107" s="145">
        <v>18120419</v>
      </c>
      <c r="B107" s="144" t="s">
        <v>426</v>
      </c>
      <c r="C107" s="134">
        <v>22</v>
      </c>
      <c r="D107" s="134">
        <v>22</v>
      </c>
      <c r="E107" s="195" t="s">
        <v>507</v>
      </c>
      <c r="F107" s="134">
        <f t="shared" si="0"/>
        <v>60</v>
      </c>
      <c r="G107" s="134">
        <f t="shared" si="1"/>
        <v>60</v>
      </c>
      <c r="H107" s="134">
        <v>5</v>
      </c>
      <c r="I107" s="134">
        <v>20</v>
      </c>
      <c r="J107" s="134">
        <v>30</v>
      </c>
      <c r="K107" s="134">
        <v>5</v>
      </c>
      <c r="L107" s="196" t="s">
        <v>593</v>
      </c>
    </row>
    <row r="108" spans="1:12" ht="13.2">
      <c r="A108" s="134">
        <v>19120058</v>
      </c>
      <c r="B108" s="135" t="s">
        <v>433</v>
      </c>
      <c r="C108" s="134">
        <v>22</v>
      </c>
      <c r="D108" s="134">
        <v>22</v>
      </c>
      <c r="E108" s="185"/>
      <c r="F108" s="134">
        <f t="shared" si="0"/>
        <v>60</v>
      </c>
      <c r="G108" s="134">
        <f t="shared" si="1"/>
        <v>60</v>
      </c>
      <c r="H108" s="134">
        <v>5</v>
      </c>
      <c r="I108" s="134">
        <v>20</v>
      </c>
      <c r="J108" s="134">
        <v>30</v>
      </c>
      <c r="K108" s="134">
        <v>5</v>
      </c>
      <c r="L108" s="185"/>
    </row>
    <row r="109" spans="1:12" ht="13.2">
      <c r="A109" s="134">
        <v>19120060</v>
      </c>
      <c r="B109" s="135" t="s">
        <v>435</v>
      </c>
      <c r="C109" s="134">
        <v>22</v>
      </c>
      <c r="D109" s="134">
        <v>22</v>
      </c>
      <c r="E109" s="185"/>
      <c r="F109" s="134">
        <f t="shared" si="0"/>
        <v>60</v>
      </c>
      <c r="G109" s="134">
        <f t="shared" si="1"/>
        <v>60</v>
      </c>
      <c r="H109" s="134">
        <v>5</v>
      </c>
      <c r="I109" s="134">
        <v>20</v>
      </c>
      <c r="J109" s="134">
        <v>30</v>
      </c>
      <c r="K109" s="134">
        <v>5</v>
      </c>
      <c r="L109" s="185"/>
    </row>
    <row r="110" spans="1:12" ht="13.2">
      <c r="A110" s="134">
        <v>19120064</v>
      </c>
      <c r="B110" s="137" t="s">
        <v>437</v>
      </c>
      <c r="C110" s="134">
        <v>22</v>
      </c>
      <c r="D110" s="134">
        <v>22</v>
      </c>
      <c r="E110" s="185"/>
      <c r="F110" s="134">
        <f t="shared" si="0"/>
        <v>60</v>
      </c>
      <c r="G110" s="134">
        <f t="shared" si="1"/>
        <v>60</v>
      </c>
      <c r="H110" s="134">
        <v>5</v>
      </c>
      <c r="I110" s="134">
        <v>20</v>
      </c>
      <c r="J110" s="134">
        <v>30</v>
      </c>
      <c r="K110" s="134">
        <v>5</v>
      </c>
      <c r="L110" s="185"/>
    </row>
    <row r="111" spans="1:12" ht="13.2">
      <c r="A111" s="134">
        <v>19120167</v>
      </c>
      <c r="B111" s="135" t="s">
        <v>440</v>
      </c>
      <c r="C111" s="134">
        <v>22</v>
      </c>
      <c r="D111" s="134">
        <v>22</v>
      </c>
      <c r="E111" s="185"/>
      <c r="F111" s="134">
        <f t="shared" si="0"/>
        <v>60</v>
      </c>
      <c r="G111" s="134">
        <f t="shared" si="1"/>
        <v>60</v>
      </c>
      <c r="H111" s="134">
        <v>5</v>
      </c>
      <c r="I111" s="134">
        <v>20</v>
      </c>
      <c r="J111" s="134">
        <v>30</v>
      </c>
      <c r="K111" s="134">
        <v>5</v>
      </c>
      <c r="L111" s="185"/>
    </row>
    <row r="112" spans="1:12" ht="13.2">
      <c r="A112" s="138">
        <v>19120508</v>
      </c>
      <c r="B112" s="139" t="s">
        <v>443</v>
      </c>
      <c r="C112" s="138">
        <v>23</v>
      </c>
      <c r="D112" s="138" t="s">
        <v>442</v>
      </c>
      <c r="E112" s="199" t="s">
        <v>509</v>
      </c>
      <c r="F112" s="138">
        <f t="shared" si="0"/>
        <v>0</v>
      </c>
      <c r="G112" s="138">
        <f t="shared" si="1"/>
        <v>0</v>
      </c>
      <c r="H112" s="138"/>
      <c r="I112" s="138"/>
      <c r="J112" s="138"/>
      <c r="K112" s="138"/>
      <c r="L112" s="202"/>
    </row>
    <row r="113" spans="1:12" ht="13.2">
      <c r="A113" s="138">
        <v>19120366</v>
      </c>
      <c r="B113" s="139" t="s">
        <v>451</v>
      </c>
      <c r="C113" s="138">
        <v>23</v>
      </c>
      <c r="D113" s="138" t="s">
        <v>442</v>
      </c>
      <c r="E113" s="185"/>
      <c r="F113" s="138">
        <f t="shared" si="0"/>
        <v>0</v>
      </c>
      <c r="G113" s="138">
        <f t="shared" si="1"/>
        <v>0</v>
      </c>
      <c r="H113" s="138"/>
      <c r="I113" s="138"/>
      <c r="J113" s="138"/>
      <c r="K113" s="138"/>
      <c r="L113" s="185"/>
    </row>
    <row r="114" spans="1:12" ht="13.2">
      <c r="A114" s="138">
        <v>1612818</v>
      </c>
      <c r="B114" s="139" t="s">
        <v>453</v>
      </c>
      <c r="C114" s="138">
        <v>23</v>
      </c>
      <c r="D114" s="138" t="s">
        <v>442</v>
      </c>
      <c r="E114" s="185"/>
      <c r="F114" s="138">
        <f t="shared" si="0"/>
        <v>0</v>
      </c>
      <c r="G114" s="138">
        <f t="shared" si="1"/>
        <v>0</v>
      </c>
      <c r="H114" s="138"/>
      <c r="I114" s="138"/>
      <c r="J114" s="138"/>
      <c r="K114" s="138"/>
      <c r="L114" s="185"/>
    </row>
    <row r="115" spans="1:12" ht="13.2">
      <c r="A115" s="138">
        <v>19120486</v>
      </c>
      <c r="B115" s="139" t="s">
        <v>455</v>
      </c>
      <c r="C115" s="138">
        <v>23</v>
      </c>
      <c r="D115" s="138" t="s">
        <v>442</v>
      </c>
      <c r="E115" s="185"/>
      <c r="F115" s="138">
        <f t="shared" si="0"/>
        <v>0</v>
      </c>
      <c r="G115" s="138">
        <f t="shared" si="1"/>
        <v>0</v>
      </c>
      <c r="H115" s="138"/>
      <c r="I115" s="138"/>
      <c r="J115" s="138"/>
      <c r="K115" s="138"/>
      <c r="L115" s="185"/>
    </row>
    <row r="116" spans="1:12" ht="13.2">
      <c r="A116" s="146"/>
      <c r="B116" s="139"/>
      <c r="C116" s="138">
        <v>23</v>
      </c>
      <c r="D116" s="138" t="s">
        <v>442</v>
      </c>
      <c r="E116" s="185"/>
      <c r="F116" s="138">
        <f t="shared" si="0"/>
        <v>0</v>
      </c>
      <c r="G116" s="138">
        <f t="shared" si="1"/>
        <v>0</v>
      </c>
      <c r="H116" s="138"/>
      <c r="I116" s="138"/>
      <c r="J116" s="138"/>
      <c r="K116" s="138"/>
      <c r="L116" s="185"/>
    </row>
    <row r="117" spans="1:12" ht="13.2">
      <c r="A117" s="121">
        <v>19120444</v>
      </c>
      <c r="B117" s="122" t="s">
        <v>459</v>
      </c>
      <c r="C117" s="121">
        <v>24</v>
      </c>
      <c r="D117" s="121" t="s">
        <v>458</v>
      </c>
      <c r="E117" s="198" t="s">
        <v>508</v>
      </c>
      <c r="F117" s="121">
        <f t="shared" si="0"/>
        <v>30</v>
      </c>
      <c r="G117" s="121">
        <f t="shared" si="1"/>
        <v>30</v>
      </c>
      <c r="H117" s="121">
        <v>5</v>
      </c>
      <c r="I117" s="121">
        <v>10</v>
      </c>
      <c r="J117" s="121">
        <v>10</v>
      </c>
      <c r="K117" s="121">
        <v>5</v>
      </c>
      <c r="L117" s="192" t="s">
        <v>594</v>
      </c>
    </row>
    <row r="118" spans="1:12" ht="13.2">
      <c r="A118" s="121">
        <v>18120657</v>
      </c>
      <c r="B118" s="122" t="s">
        <v>466</v>
      </c>
      <c r="C118" s="121">
        <v>24</v>
      </c>
      <c r="D118" s="121" t="s">
        <v>458</v>
      </c>
      <c r="E118" s="185"/>
      <c r="F118" s="121">
        <f t="shared" si="0"/>
        <v>30</v>
      </c>
      <c r="G118" s="121">
        <f t="shared" si="1"/>
        <v>30</v>
      </c>
      <c r="H118" s="121">
        <v>5</v>
      </c>
      <c r="I118" s="121">
        <v>10</v>
      </c>
      <c r="J118" s="121">
        <v>10</v>
      </c>
      <c r="K118" s="121">
        <v>5</v>
      </c>
      <c r="L118" s="185"/>
    </row>
    <row r="119" spans="1:12" ht="13.2">
      <c r="A119" s="121">
        <v>18120577</v>
      </c>
      <c r="B119" s="122" t="s">
        <v>470</v>
      </c>
      <c r="C119" s="121">
        <v>24</v>
      </c>
      <c r="D119" s="121" t="s">
        <v>458</v>
      </c>
      <c r="E119" s="185"/>
      <c r="F119" s="121">
        <f t="shared" si="0"/>
        <v>30</v>
      </c>
      <c r="G119" s="121">
        <f t="shared" si="1"/>
        <v>30</v>
      </c>
      <c r="H119" s="121">
        <v>5</v>
      </c>
      <c r="I119" s="121">
        <v>10</v>
      </c>
      <c r="J119" s="121">
        <v>10</v>
      </c>
      <c r="K119" s="121">
        <v>5</v>
      </c>
      <c r="L119" s="185"/>
    </row>
    <row r="120" spans="1:12" ht="13.2">
      <c r="A120" s="121">
        <v>18120590</v>
      </c>
      <c r="B120" s="122" t="s">
        <v>473</v>
      </c>
      <c r="C120" s="121">
        <v>24</v>
      </c>
      <c r="D120" s="121" t="s">
        <v>458</v>
      </c>
      <c r="E120" s="185"/>
      <c r="F120" s="121">
        <f t="shared" si="0"/>
        <v>30</v>
      </c>
      <c r="G120" s="121">
        <f t="shared" si="1"/>
        <v>30</v>
      </c>
      <c r="H120" s="121">
        <v>5</v>
      </c>
      <c r="I120" s="121">
        <v>10</v>
      </c>
      <c r="J120" s="121">
        <v>10</v>
      </c>
      <c r="K120" s="121">
        <v>5</v>
      </c>
      <c r="L120" s="185"/>
    </row>
    <row r="121" spans="1:12" ht="13.2">
      <c r="A121" s="121">
        <v>18120505</v>
      </c>
      <c r="B121" s="122" t="s">
        <v>476</v>
      </c>
      <c r="C121" s="121">
        <v>24</v>
      </c>
      <c r="D121" s="121" t="s">
        <v>458</v>
      </c>
      <c r="E121" s="185"/>
      <c r="F121" s="121">
        <f t="shared" si="0"/>
        <v>30</v>
      </c>
      <c r="G121" s="121">
        <f t="shared" si="1"/>
        <v>30</v>
      </c>
      <c r="H121" s="121">
        <v>5</v>
      </c>
      <c r="I121" s="121">
        <v>10</v>
      </c>
      <c r="J121" s="121">
        <v>10</v>
      </c>
      <c r="K121" s="121">
        <v>5</v>
      </c>
      <c r="L121" s="185"/>
    </row>
    <row r="122" spans="1:12" ht="13.2">
      <c r="A122" s="131"/>
      <c r="B122" s="131"/>
      <c r="C122" s="131"/>
      <c r="D122" s="131"/>
      <c r="E122" s="131"/>
      <c r="F122" s="131"/>
      <c r="G122" s="131"/>
      <c r="H122" s="131"/>
      <c r="I122" s="131"/>
      <c r="J122" s="131"/>
      <c r="K122" s="131"/>
      <c r="L122" s="132"/>
    </row>
    <row r="123" spans="1:12" ht="13.2">
      <c r="A123" s="131"/>
      <c r="B123" s="131"/>
      <c r="C123" s="131"/>
      <c r="D123" s="131"/>
      <c r="E123" s="131"/>
      <c r="F123" s="131"/>
      <c r="G123" s="131"/>
      <c r="H123" s="131"/>
      <c r="I123" s="131"/>
      <c r="J123" s="131"/>
      <c r="K123" s="131"/>
      <c r="L123" s="132"/>
    </row>
    <row r="124" spans="1:12" ht="13.2">
      <c r="A124" s="131"/>
      <c r="B124" s="131"/>
      <c r="C124" s="131"/>
      <c r="D124" s="131"/>
      <c r="E124" s="131"/>
      <c r="F124" s="131"/>
      <c r="G124" s="131"/>
      <c r="H124" s="131"/>
      <c r="I124" s="131"/>
      <c r="J124" s="131"/>
      <c r="K124" s="131"/>
      <c r="L124" s="132"/>
    </row>
    <row r="125" spans="1:12" ht="13.2">
      <c r="A125" s="131"/>
      <c r="B125" s="131"/>
      <c r="C125" s="131"/>
      <c r="D125" s="131"/>
      <c r="E125" s="131"/>
      <c r="F125" s="131"/>
      <c r="G125" s="131"/>
      <c r="H125" s="131"/>
      <c r="I125" s="131"/>
      <c r="J125" s="131"/>
      <c r="K125" s="131"/>
      <c r="L125" s="132"/>
    </row>
    <row r="126" spans="1:12" ht="13.2">
      <c r="A126" s="131"/>
      <c r="B126" s="131"/>
      <c r="C126" s="131"/>
      <c r="D126" s="131"/>
      <c r="E126" s="131"/>
      <c r="F126" s="131"/>
      <c r="G126" s="131"/>
      <c r="H126" s="131"/>
      <c r="I126" s="131"/>
      <c r="J126" s="131"/>
      <c r="K126" s="131"/>
      <c r="L126" s="132"/>
    </row>
    <row r="127" spans="1:12" ht="13.2">
      <c r="A127" s="131"/>
      <c r="B127" s="131"/>
      <c r="C127" s="131"/>
      <c r="D127" s="131"/>
      <c r="E127" s="131"/>
      <c r="F127" s="131"/>
      <c r="G127" s="131"/>
      <c r="H127" s="131"/>
      <c r="I127" s="131"/>
      <c r="J127" s="131"/>
      <c r="K127" s="131"/>
      <c r="L127" s="132"/>
    </row>
    <row r="128" spans="1:12" ht="13.2">
      <c r="A128" s="131"/>
      <c r="B128" s="131"/>
      <c r="C128" s="131"/>
      <c r="D128" s="131"/>
      <c r="E128" s="131"/>
      <c r="F128" s="131"/>
      <c r="G128" s="131"/>
      <c r="H128" s="131"/>
      <c r="I128" s="131"/>
      <c r="J128" s="131"/>
      <c r="K128" s="131"/>
      <c r="L128" s="132"/>
    </row>
    <row r="129" spans="1:12" ht="13.2">
      <c r="A129" s="131"/>
      <c r="B129" s="131"/>
      <c r="C129" s="131"/>
      <c r="D129" s="131"/>
      <c r="E129" s="131"/>
      <c r="F129" s="131"/>
      <c r="G129" s="131"/>
      <c r="H129" s="131"/>
      <c r="I129" s="131"/>
      <c r="J129" s="131"/>
      <c r="K129" s="131"/>
      <c r="L129" s="132"/>
    </row>
    <row r="130" spans="1:12" ht="13.2">
      <c r="A130" s="131"/>
      <c r="B130" s="131"/>
      <c r="C130" s="131"/>
      <c r="D130" s="131"/>
      <c r="E130" s="131"/>
      <c r="F130" s="131"/>
      <c r="G130" s="131"/>
      <c r="H130" s="131"/>
      <c r="I130" s="131"/>
      <c r="J130" s="131"/>
      <c r="K130" s="131"/>
      <c r="L130" s="132"/>
    </row>
    <row r="131" spans="1:12" ht="13.2">
      <c r="A131" s="131"/>
      <c r="B131" s="131"/>
      <c r="C131" s="131"/>
      <c r="D131" s="131"/>
      <c r="E131" s="131"/>
      <c r="F131" s="131"/>
      <c r="G131" s="131"/>
      <c r="H131" s="131"/>
      <c r="I131" s="131"/>
      <c r="J131" s="131"/>
      <c r="K131" s="131"/>
      <c r="L131" s="132"/>
    </row>
    <row r="132" spans="1:12" ht="13.2">
      <c r="A132" s="131"/>
      <c r="B132" s="131"/>
      <c r="C132" s="131"/>
      <c r="D132" s="131"/>
      <c r="E132" s="131"/>
      <c r="F132" s="131"/>
      <c r="G132" s="131"/>
      <c r="H132" s="131"/>
      <c r="I132" s="131"/>
      <c r="J132" s="131"/>
      <c r="K132" s="131"/>
      <c r="L132" s="132"/>
    </row>
    <row r="133" spans="1:12" ht="13.2">
      <c r="A133" s="131"/>
      <c r="B133" s="131"/>
      <c r="C133" s="131"/>
      <c r="D133" s="131"/>
      <c r="E133" s="131"/>
      <c r="F133" s="131"/>
      <c r="G133" s="131"/>
      <c r="H133" s="131"/>
      <c r="I133" s="131"/>
      <c r="J133" s="131"/>
      <c r="K133" s="131"/>
      <c r="L133" s="132"/>
    </row>
    <row r="134" spans="1:12" ht="13.2">
      <c r="A134" s="131"/>
      <c r="B134" s="131"/>
      <c r="C134" s="131"/>
      <c r="D134" s="131"/>
      <c r="E134" s="131"/>
      <c r="F134" s="131"/>
      <c r="G134" s="131"/>
      <c r="H134" s="131"/>
      <c r="I134" s="131"/>
      <c r="J134" s="131"/>
      <c r="K134" s="131"/>
      <c r="L134" s="132"/>
    </row>
    <row r="135" spans="1:12" ht="13.2">
      <c r="A135" s="131"/>
      <c r="B135" s="131"/>
      <c r="C135" s="131"/>
      <c r="D135" s="131"/>
      <c r="E135" s="131"/>
      <c r="F135" s="131"/>
      <c r="G135" s="131"/>
      <c r="H135" s="131"/>
      <c r="I135" s="131"/>
      <c r="J135" s="131"/>
      <c r="K135" s="131"/>
      <c r="L135" s="132"/>
    </row>
    <row r="136" spans="1:12" ht="13.2">
      <c r="A136" s="131"/>
      <c r="B136" s="131"/>
      <c r="C136" s="131"/>
      <c r="D136" s="131"/>
      <c r="E136" s="131"/>
      <c r="F136" s="131"/>
      <c r="G136" s="131"/>
      <c r="H136" s="131"/>
      <c r="I136" s="131"/>
      <c r="J136" s="131"/>
      <c r="K136" s="131"/>
      <c r="L136" s="132"/>
    </row>
    <row r="137" spans="1:12" ht="13.2">
      <c r="A137" s="131"/>
      <c r="B137" s="131"/>
      <c r="C137" s="131"/>
      <c r="D137" s="131"/>
      <c r="E137" s="131"/>
      <c r="F137" s="131"/>
      <c r="G137" s="131"/>
      <c r="H137" s="131"/>
      <c r="I137" s="131"/>
      <c r="J137" s="131"/>
      <c r="K137" s="131"/>
      <c r="L137" s="132"/>
    </row>
    <row r="138" spans="1:12" ht="13.2">
      <c r="A138" s="131"/>
      <c r="B138" s="131"/>
      <c r="C138" s="131"/>
      <c r="D138" s="131"/>
      <c r="E138" s="131"/>
      <c r="F138" s="131"/>
      <c r="G138" s="131"/>
      <c r="H138" s="131"/>
      <c r="I138" s="131"/>
      <c r="J138" s="131"/>
      <c r="K138" s="131"/>
      <c r="L138" s="132"/>
    </row>
    <row r="139" spans="1:12" ht="13.2">
      <c r="A139" s="131"/>
      <c r="B139" s="131"/>
      <c r="C139" s="131"/>
      <c r="D139" s="131"/>
      <c r="E139" s="131"/>
      <c r="F139" s="131"/>
      <c r="G139" s="131"/>
      <c r="H139" s="131"/>
      <c r="I139" s="131"/>
      <c r="J139" s="131"/>
      <c r="K139" s="131"/>
      <c r="L139" s="132"/>
    </row>
    <row r="140" spans="1:12" ht="13.2">
      <c r="A140" s="131"/>
      <c r="B140" s="131"/>
      <c r="C140" s="131"/>
      <c r="D140" s="131"/>
      <c r="E140" s="131"/>
      <c r="F140" s="131"/>
      <c r="G140" s="131"/>
      <c r="H140" s="131"/>
      <c r="I140" s="131"/>
      <c r="J140" s="131"/>
      <c r="K140" s="131"/>
      <c r="L140" s="132"/>
    </row>
    <row r="141" spans="1:12" ht="13.2">
      <c r="A141" s="131"/>
      <c r="B141" s="131"/>
      <c r="C141" s="131"/>
      <c r="D141" s="131"/>
      <c r="E141" s="131"/>
      <c r="F141" s="131"/>
      <c r="G141" s="131"/>
      <c r="H141" s="131"/>
      <c r="I141" s="131"/>
      <c r="J141" s="131"/>
      <c r="K141" s="131"/>
      <c r="L141" s="132"/>
    </row>
    <row r="142" spans="1:12" ht="13.2">
      <c r="A142" s="131"/>
      <c r="B142" s="131"/>
      <c r="C142" s="131"/>
      <c r="D142" s="131"/>
      <c r="E142" s="131"/>
      <c r="F142" s="131"/>
      <c r="G142" s="131"/>
      <c r="H142" s="131"/>
      <c r="I142" s="131"/>
      <c r="J142" s="131"/>
      <c r="K142" s="131"/>
      <c r="L142" s="132"/>
    </row>
    <row r="143" spans="1:12" ht="13.2">
      <c r="A143" s="131"/>
      <c r="B143" s="131"/>
      <c r="C143" s="131"/>
      <c r="D143" s="131"/>
      <c r="E143" s="131"/>
      <c r="F143" s="131"/>
      <c r="G143" s="131"/>
      <c r="H143" s="131"/>
      <c r="I143" s="131"/>
      <c r="J143" s="131"/>
      <c r="K143" s="131"/>
      <c r="L143" s="132"/>
    </row>
    <row r="144" spans="1:12" ht="13.2">
      <c r="A144" s="131"/>
      <c r="B144" s="131"/>
      <c r="C144" s="131"/>
      <c r="D144" s="131"/>
      <c r="E144" s="131"/>
      <c r="F144" s="131"/>
      <c r="G144" s="131"/>
      <c r="H144" s="131"/>
      <c r="I144" s="131"/>
      <c r="J144" s="131"/>
      <c r="K144" s="131"/>
      <c r="L144" s="132"/>
    </row>
    <row r="145" spans="1:12" ht="13.2">
      <c r="A145" s="131"/>
      <c r="B145" s="131"/>
      <c r="C145" s="131"/>
      <c r="D145" s="131"/>
      <c r="E145" s="131"/>
      <c r="F145" s="131"/>
      <c r="G145" s="131"/>
      <c r="H145" s="131"/>
      <c r="I145" s="131"/>
      <c r="J145" s="131"/>
      <c r="K145" s="131"/>
      <c r="L145" s="132"/>
    </row>
    <row r="146" spans="1:12" ht="13.2">
      <c r="A146" s="131"/>
      <c r="B146" s="131"/>
      <c r="C146" s="131"/>
      <c r="D146" s="131"/>
      <c r="E146" s="131"/>
      <c r="F146" s="131"/>
      <c r="G146" s="131"/>
      <c r="H146" s="131"/>
      <c r="I146" s="131"/>
      <c r="J146" s="131"/>
      <c r="K146" s="131"/>
      <c r="L146" s="132"/>
    </row>
    <row r="147" spans="1:12" ht="13.2">
      <c r="A147" s="131"/>
      <c r="B147" s="131"/>
      <c r="C147" s="131"/>
      <c r="D147" s="131"/>
      <c r="E147" s="131"/>
      <c r="F147" s="131"/>
      <c r="G147" s="131"/>
      <c r="H147" s="131"/>
      <c r="I147" s="131"/>
      <c r="J147" s="131"/>
      <c r="K147" s="131"/>
      <c r="L147" s="132"/>
    </row>
    <row r="148" spans="1:12" ht="13.2">
      <c r="A148" s="131"/>
      <c r="B148" s="131"/>
      <c r="C148" s="131"/>
      <c r="D148" s="131"/>
      <c r="E148" s="131"/>
      <c r="F148" s="131"/>
      <c r="G148" s="131"/>
      <c r="H148" s="131"/>
      <c r="I148" s="131"/>
      <c r="J148" s="131"/>
      <c r="K148" s="131"/>
      <c r="L148" s="132"/>
    </row>
    <row r="149" spans="1:12" ht="13.2">
      <c r="A149" s="131"/>
      <c r="B149" s="131"/>
      <c r="C149" s="131"/>
      <c r="D149" s="131"/>
      <c r="E149" s="131"/>
      <c r="F149" s="131"/>
      <c r="G149" s="131"/>
      <c r="H149" s="131"/>
      <c r="I149" s="131"/>
      <c r="J149" s="131"/>
      <c r="K149" s="131"/>
      <c r="L149" s="132"/>
    </row>
    <row r="150" spans="1:12" ht="13.2">
      <c r="A150" s="131"/>
      <c r="B150" s="131"/>
      <c r="C150" s="131"/>
      <c r="D150" s="131"/>
      <c r="E150" s="131"/>
      <c r="F150" s="131"/>
      <c r="G150" s="131"/>
      <c r="H150" s="131"/>
      <c r="I150" s="131"/>
      <c r="J150" s="131"/>
      <c r="K150" s="131"/>
      <c r="L150" s="132"/>
    </row>
    <row r="151" spans="1:12" ht="13.2">
      <c r="A151" s="131"/>
      <c r="B151" s="131"/>
      <c r="C151" s="131"/>
      <c r="D151" s="131"/>
      <c r="E151" s="131"/>
      <c r="F151" s="131"/>
      <c r="G151" s="131"/>
      <c r="H151" s="131"/>
      <c r="I151" s="131"/>
      <c r="J151" s="131"/>
      <c r="K151" s="131"/>
      <c r="L151" s="132"/>
    </row>
    <row r="152" spans="1:12" ht="13.2">
      <c r="A152" s="131"/>
      <c r="B152" s="131"/>
      <c r="C152" s="131"/>
      <c r="D152" s="131"/>
      <c r="E152" s="131"/>
      <c r="F152" s="131"/>
      <c r="G152" s="131"/>
      <c r="H152" s="131"/>
      <c r="I152" s="131"/>
      <c r="J152" s="131"/>
      <c r="K152" s="131"/>
      <c r="L152" s="132"/>
    </row>
    <row r="153" spans="1:12" ht="13.2">
      <c r="A153" s="131"/>
      <c r="B153" s="131"/>
      <c r="C153" s="131"/>
      <c r="D153" s="131"/>
      <c r="E153" s="131"/>
      <c r="F153" s="131"/>
      <c r="G153" s="131"/>
      <c r="H153" s="131"/>
      <c r="I153" s="131"/>
      <c r="J153" s="131"/>
      <c r="K153" s="131"/>
      <c r="L153" s="132"/>
    </row>
    <row r="154" spans="1:12" ht="13.2">
      <c r="A154" s="131"/>
      <c r="B154" s="131"/>
      <c r="C154" s="131"/>
      <c r="D154" s="131"/>
      <c r="E154" s="131"/>
      <c r="F154" s="131"/>
      <c r="G154" s="131"/>
      <c r="H154" s="131"/>
      <c r="I154" s="131"/>
      <c r="J154" s="131"/>
      <c r="K154" s="131"/>
      <c r="L154" s="132"/>
    </row>
    <row r="155" spans="1:12" ht="13.2">
      <c r="A155" s="131"/>
      <c r="B155" s="131"/>
      <c r="C155" s="131"/>
      <c r="D155" s="131"/>
      <c r="E155" s="131"/>
      <c r="F155" s="131"/>
      <c r="G155" s="131"/>
      <c r="H155" s="131"/>
      <c r="I155" s="131"/>
      <c r="J155" s="131"/>
      <c r="K155" s="131"/>
      <c r="L155" s="132"/>
    </row>
    <row r="156" spans="1:12" ht="13.2">
      <c r="A156" s="131"/>
      <c r="B156" s="131"/>
      <c r="C156" s="131"/>
      <c r="D156" s="131"/>
      <c r="E156" s="131"/>
      <c r="F156" s="131"/>
      <c r="G156" s="131"/>
      <c r="H156" s="131"/>
      <c r="I156" s="131"/>
      <c r="J156" s="131"/>
      <c r="K156" s="131"/>
      <c r="L156" s="132"/>
    </row>
    <row r="157" spans="1:12" ht="13.2">
      <c r="A157" s="131"/>
      <c r="B157" s="131"/>
      <c r="C157" s="131"/>
      <c r="D157" s="131"/>
      <c r="E157" s="131"/>
      <c r="F157" s="131"/>
      <c r="G157" s="131"/>
      <c r="H157" s="131"/>
      <c r="I157" s="131"/>
      <c r="J157" s="131"/>
      <c r="K157" s="131"/>
      <c r="L157" s="132"/>
    </row>
    <row r="158" spans="1:12" ht="13.2">
      <c r="A158" s="131"/>
      <c r="B158" s="131"/>
      <c r="C158" s="131"/>
      <c r="D158" s="131"/>
      <c r="E158" s="131"/>
      <c r="F158" s="131"/>
      <c r="G158" s="131"/>
      <c r="H158" s="131"/>
      <c r="I158" s="131"/>
      <c r="J158" s="131"/>
      <c r="K158" s="131"/>
      <c r="L158" s="132"/>
    </row>
    <row r="159" spans="1:12" ht="13.2">
      <c r="A159" s="131"/>
      <c r="B159" s="131"/>
      <c r="C159" s="131"/>
      <c r="D159" s="131"/>
      <c r="E159" s="131"/>
      <c r="F159" s="131"/>
      <c r="G159" s="131"/>
      <c r="H159" s="131"/>
      <c r="I159" s="131"/>
      <c r="J159" s="131"/>
      <c r="K159" s="131"/>
      <c r="L159" s="132"/>
    </row>
    <row r="160" spans="1:12" ht="13.2">
      <c r="A160" s="131"/>
      <c r="B160" s="131"/>
      <c r="C160" s="131"/>
      <c r="D160" s="131"/>
      <c r="E160" s="131"/>
      <c r="F160" s="131"/>
      <c r="G160" s="131"/>
      <c r="H160" s="131"/>
      <c r="I160" s="131"/>
      <c r="J160" s="131"/>
      <c r="K160" s="131"/>
      <c r="L160" s="132"/>
    </row>
    <row r="161" spans="1:12" ht="13.2">
      <c r="A161" s="131"/>
      <c r="B161" s="131"/>
      <c r="C161" s="131"/>
      <c r="D161" s="131"/>
      <c r="E161" s="131"/>
      <c r="F161" s="131"/>
      <c r="G161" s="131"/>
      <c r="H161" s="131"/>
      <c r="I161" s="131"/>
      <c r="J161" s="131"/>
      <c r="K161" s="131"/>
      <c r="L161" s="132"/>
    </row>
    <row r="162" spans="1:12" ht="13.2">
      <c r="A162" s="131"/>
      <c r="B162" s="131"/>
      <c r="C162" s="131"/>
      <c r="D162" s="131"/>
      <c r="E162" s="131"/>
      <c r="F162" s="131"/>
      <c r="G162" s="131"/>
      <c r="H162" s="131"/>
      <c r="I162" s="131"/>
      <c r="J162" s="131"/>
      <c r="K162" s="131"/>
      <c r="L162" s="132"/>
    </row>
    <row r="163" spans="1:12" ht="13.2">
      <c r="A163" s="131"/>
      <c r="B163" s="131"/>
      <c r="C163" s="131"/>
      <c r="D163" s="131"/>
      <c r="E163" s="131"/>
      <c r="F163" s="131"/>
      <c r="G163" s="131"/>
      <c r="H163" s="131"/>
      <c r="I163" s="131"/>
      <c r="J163" s="131"/>
      <c r="K163" s="131"/>
      <c r="L163" s="132"/>
    </row>
    <row r="164" spans="1:12" ht="13.2">
      <c r="A164" s="131"/>
      <c r="B164" s="131"/>
      <c r="C164" s="131"/>
      <c r="D164" s="131"/>
      <c r="E164" s="131"/>
      <c r="F164" s="131"/>
      <c r="G164" s="131"/>
      <c r="H164" s="131"/>
      <c r="I164" s="131"/>
      <c r="J164" s="131"/>
      <c r="K164" s="131"/>
      <c r="L164" s="132"/>
    </row>
    <row r="165" spans="1:12" ht="13.2">
      <c r="A165" s="131"/>
      <c r="B165" s="131"/>
      <c r="C165" s="131"/>
      <c r="D165" s="131"/>
      <c r="E165" s="131"/>
      <c r="F165" s="131"/>
      <c r="G165" s="131"/>
      <c r="H165" s="131"/>
      <c r="I165" s="131"/>
      <c r="J165" s="131"/>
      <c r="K165" s="131"/>
      <c r="L165" s="132"/>
    </row>
    <row r="166" spans="1:12" ht="13.2">
      <c r="A166" s="131"/>
      <c r="B166" s="131"/>
      <c r="C166" s="131"/>
      <c r="D166" s="131"/>
      <c r="E166" s="131"/>
      <c r="F166" s="131"/>
      <c r="G166" s="131"/>
      <c r="H166" s="131"/>
      <c r="I166" s="131"/>
      <c r="J166" s="131"/>
      <c r="K166" s="131"/>
      <c r="L166" s="132"/>
    </row>
    <row r="167" spans="1:12" ht="13.2">
      <c r="A167" s="131"/>
      <c r="B167" s="131"/>
      <c r="C167" s="131"/>
      <c r="D167" s="131"/>
      <c r="E167" s="131"/>
      <c r="F167" s="131"/>
      <c r="G167" s="131"/>
      <c r="H167" s="131"/>
      <c r="I167" s="131"/>
      <c r="J167" s="131"/>
      <c r="K167" s="131"/>
      <c r="L167" s="132"/>
    </row>
    <row r="168" spans="1:12" ht="13.2">
      <c r="A168" s="131"/>
      <c r="B168" s="131"/>
      <c r="C168" s="131"/>
      <c r="D168" s="131"/>
      <c r="E168" s="131"/>
      <c r="F168" s="131"/>
      <c r="G168" s="131"/>
      <c r="H168" s="131"/>
      <c r="I168" s="131"/>
      <c r="J168" s="131"/>
      <c r="K168" s="131"/>
      <c r="L168" s="132"/>
    </row>
    <row r="169" spans="1:12" ht="13.2">
      <c r="A169" s="131"/>
      <c r="B169" s="131"/>
      <c r="C169" s="131"/>
      <c r="D169" s="131"/>
      <c r="E169" s="131"/>
      <c r="F169" s="131"/>
      <c r="G169" s="131"/>
      <c r="H169" s="131"/>
      <c r="I169" s="131"/>
      <c r="J169" s="131"/>
      <c r="K169" s="131"/>
      <c r="L169" s="132"/>
    </row>
    <row r="170" spans="1:12" ht="13.2">
      <c r="A170" s="131"/>
      <c r="B170" s="131"/>
      <c r="C170" s="131"/>
      <c r="D170" s="131"/>
      <c r="E170" s="131"/>
      <c r="F170" s="131"/>
      <c r="G170" s="131"/>
      <c r="H170" s="131"/>
      <c r="I170" s="131"/>
      <c r="J170" s="131"/>
      <c r="K170" s="131"/>
      <c r="L170" s="132"/>
    </row>
    <row r="171" spans="1:12" ht="13.2">
      <c r="A171" s="131"/>
      <c r="B171" s="131"/>
      <c r="C171" s="131"/>
      <c r="D171" s="131"/>
      <c r="E171" s="131"/>
      <c r="F171" s="131"/>
      <c r="G171" s="131"/>
      <c r="H171" s="131"/>
      <c r="I171" s="131"/>
      <c r="J171" s="131"/>
      <c r="K171" s="131"/>
      <c r="L171" s="132"/>
    </row>
    <row r="172" spans="1:12" ht="13.2">
      <c r="A172" s="131"/>
      <c r="B172" s="131"/>
      <c r="C172" s="131"/>
      <c r="D172" s="131"/>
      <c r="E172" s="131"/>
      <c r="F172" s="131"/>
      <c r="G172" s="131"/>
      <c r="H172" s="131"/>
      <c r="I172" s="131"/>
      <c r="J172" s="131"/>
      <c r="K172" s="131"/>
      <c r="L172" s="132"/>
    </row>
    <row r="173" spans="1:12" ht="13.2">
      <c r="A173" s="131"/>
      <c r="B173" s="131"/>
      <c r="C173" s="131"/>
      <c r="D173" s="131"/>
      <c r="E173" s="131"/>
      <c r="F173" s="131"/>
      <c r="G173" s="131"/>
      <c r="H173" s="131"/>
      <c r="I173" s="131"/>
      <c r="J173" s="131"/>
      <c r="K173" s="131"/>
      <c r="L173" s="132"/>
    </row>
    <row r="174" spans="1:12" ht="13.2">
      <c r="A174" s="131"/>
      <c r="B174" s="131"/>
      <c r="C174" s="131"/>
      <c r="D174" s="131"/>
      <c r="E174" s="131"/>
      <c r="F174" s="131"/>
      <c r="G174" s="131"/>
      <c r="H174" s="131"/>
      <c r="I174" s="131"/>
      <c r="J174" s="131"/>
      <c r="K174" s="131"/>
      <c r="L174" s="132"/>
    </row>
    <row r="175" spans="1:12" ht="13.2">
      <c r="A175" s="131"/>
      <c r="B175" s="131"/>
      <c r="C175" s="131"/>
      <c r="D175" s="131"/>
      <c r="E175" s="131"/>
      <c r="F175" s="131"/>
      <c r="G175" s="131"/>
      <c r="H175" s="131"/>
      <c r="I175" s="131"/>
      <c r="J175" s="131"/>
      <c r="K175" s="131"/>
      <c r="L175" s="132"/>
    </row>
    <row r="176" spans="1:12" ht="13.2">
      <c r="A176" s="131"/>
      <c r="B176" s="131"/>
      <c r="C176" s="131"/>
      <c r="D176" s="131"/>
      <c r="E176" s="131"/>
      <c r="F176" s="131"/>
      <c r="G176" s="131"/>
      <c r="H176" s="131"/>
      <c r="I176" s="131"/>
      <c r="J176" s="131"/>
      <c r="K176" s="131"/>
      <c r="L176" s="132"/>
    </row>
    <row r="177" spans="1:12" ht="13.2">
      <c r="A177" s="131"/>
      <c r="B177" s="131"/>
      <c r="C177" s="131"/>
      <c r="D177" s="131"/>
      <c r="E177" s="131"/>
      <c r="F177" s="131"/>
      <c r="G177" s="131"/>
      <c r="H177" s="131"/>
      <c r="I177" s="131"/>
      <c r="J177" s="131"/>
      <c r="K177" s="131"/>
      <c r="L177" s="132"/>
    </row>
    <row r="178" spans="1:12" ht="13.2">
      <c r="A178" s="131"/>
      <c r="B178" s="131"/>
      <c r="C178" s="131"/>
      <c r="D178" s="131"/>
      <c r="E178" s="131"/>
      <c r="F178" s="131"/>
      <c r="G178" s="131"/>
      <c r="H178" s="131"/>
      <c r="I178" s="131"/>
      <c r="J178" s="131"/>
      <c r="K178" s="131"/>
      <c r="L178" s="132"/>
    </row>
    <row r="179" spans="1:12" ht="13.2">
      <c r="A179" s="131"/>
      <c r="B179" s="131"/>
      <c r="C179" s="131"/>
      <c r="D179" s="131"/>
      <c r="E179" s="131"/>
      <c r="F179" s="131"/>
      <c r="G179" s="131"/>
      <c r="H179" s="131"/>
      <c r="I179" s="131"/>
      <c r="J179" s="131"/>
      <c r="K179" s="131"/>
      <c r="L179" s="132"/>
    </row>
    <row r="180" spans="1:12" ht="13.2">
      <c r="A180" s="131"/>
      <c r="B180" s="131"/>
      <c r="C180" s="131"/>
      <c r="D180" s="131"/>
      <c r="E180" s="131"/>
      <c r="F180" s="131"/>
      <c r="G180" s="131"/>
      <c r="H180" s="131"/>
      <c r="I180" s="131"/>
      <c r="J180" s="131"/>
      <c r="K180" s="131"/>
      <c r="L180" s="132"/>
    </row>
    <row r="181" spans="1:12" ht="13.2">
      <c r="A181" s="131"/>
      <c r="B181" s="131"/>
      <c r="C181" s="131"/>
      <c r="D181" s="131"/>
      <c r="E181" s="131"/>
      <c r="F181" s="131"/>
      <c r="G181" s="131"/>
      <c r="H181" s="131"/>
      <c r="I181" s="131"/>
      <c r="J181" s="131"/>
      <c r="K181" s="131"/>
      <c r="L181" s="132"/>
    </row>
    <row r="182" spans="1:12" ht="13.2">
      <c r="A182" s="131"/>
      <c r="B182" s="131"/>
      <c r="C182" s="131"/>
      <c r="D182" s="131"/>
      <c r="E182" s="131"/>
      <c r="F182" s="131"/>
      <c r="G182" s="131"/>
      <c r="H182" s="131"/>
      <c r="I182" s="131"/>
      <c r="J182" s="131"/>
      <c r="K182" s="131"/>
      <c r="L182" s="132"/>
    </row>
    <row r="183" spans="1:12" ht="13.2">
      <c r="A183" s="131"/>
      <c r="B183" s="131"/>
      <c r="C183" s="131"/>
      <c r="D183" s="131"/>
      <c r="E183" s="131"/>
      <c r="F183" s="131"/>
      <c r="G183" s="131"/>
      <c r="H183" s="131"/>
      <c r="I183" s="131"/>
      <c r="J183" s="131"/>
      <c r="K183" s="131"/>
      <c r="L183" s="132"/>
    </row>
    <row r="184" spans="1:12" ht="13.2">
      <c r="A184" s="131"/>
      <c r="B184" s="131"/>
      <c r="C184" s="131"/>
      <c r="D184" s="131"/>
      <c r="E184" s="131"/>
      <c r="F184" s="131"/>
      <c r="G184" s="131"/>
      <c r="H184" s="131"/>
      <c r="I184" s="131"/>
      <c r="J184" s="131"/>
      <c r="K184" s="131"/>
      <c r="L184" s="132"/>
    </row>
    <row r="185" spans="1:12" ht="13.2">
      <c r="A185" s="131"/>
      <c r="B185" s="131"/>
      <c r="C185" s="131"/>
      <c r="D185" s="131"/>
      <c r="E185" s="131"/>
      <c r="F185" s="131"/>
      <c r="G185" s="131"/>
      <c r="H185" s="131"/>
      <c r="I185" s="131"/>
      <c r="J185" s="131"/>
      <c r="K185" s="131"/>
      <c r="L185" s="132"/>
    </row>
    <row r="186" spans="1:12" ht="13.2">
      <c r="A186" s="131"/>
      <c r="B186" s="131"/>
      <c r="C186" s="131"/>
      <c r="D186" s="131"/>
      <c r="E186" s="131"/>
      <c r="F186" s="131"/>
      <c r="G186" s="131"/>
      <c r="H186" s="131"/>
      <c r="I186" s="131"/>
      <c r="J186" s="131"/>
      <c r="K186" s="131"/>
      <c r="L186" s="132"/>
    </row>
    <row r="187" spans="1:12" ht="13.2">
      <c r="A187" s="131"/>
      <c r="B187" s="131"/>
      <c r="C187" s="131"/>
      <c r="D187" s="131"/>
      <c r="E187" s="131"/>
      <c r="F187" s="131"/>
      <c r="G187" s="131"/>
      <c r="H187" s="131"/>
      <c r="I187" s="131"/>
      <c r="J187" s="131"/>
      <c r="K187" s="131"/>
      <c r="L187" s="132"/>
    </row>
    <row r="188" spans="1:12" ht="13.2">
      <c r="A188" s="131"/>
      <c r="B188" s="131"/>
      <c r="C188" s="131"/>
      <c r="D188" s="131"/>
      <c r="E188" s="131"/>
      <c r="F188" s="131"/>
      <c r="G188" s="131"/>
      <c r="H188" s="131"/>
      <c r="I188" s="131"/>
      <c r="J188" s="131"/>
      <c r="K188" s="131"/>
      <c r="L188" s="132"/>
    </row>
    <row r="189" spans="1:12" ht="13.2">
      <c r="A189" s="131"/>
      <c r="B189" s="131"/>
      <c r="C189" s="131"/>
      <c r="D189" s="131"/>
      <c r="E189" s="131"/>
      <c r="F189" s="131"/>
      <c r="G189" s="131"/>
      <c r="H189" s="131"/>
      <c r="I189" s="131"/>
      <c r="J189" s="131"/>
      <c r="K189" s="131"/>
      <c r="L189" s="132"/>
    </row>
    <row r="190" spans="1:12" ht="13.2">
      <c r="A190" s="131"/>
      <c r="B190" s="131"/>
      <c r="C190" s="131"/>
      <c r="D190" s="131"/>
      <c r="E190" s="131"/>
      <c r="F190" s="131"/>
      <c r="G190" s="131"/>
      <c r="H190" s="131"/>
      <c r="I190" s="131"/>
      <c r="J190" s="131"/>
      <c r="K190" s="131"/>
      <c r="L190" s="132"/>
    </row>
    <row r="191" spans="1:12" ht="13.2">
      <c r="A191" s="131"/>
      <c r="B191" s="131"/>
      <c r="C191" s="131"/>
      <c r="D191" s="131"/>
      <c r="E191" s="131"/>
      <c r="F191" s="131"/>
      <c r="G191" s="131"/>
      <c r="H191" s="131"/>
      <c r="I191" s="131"/>
      <c r="J191" s="131"/>
      <c r="K191" s="131"/>
      <c r="L191" s="132"/>
    </row>
    <row r="192" spans="1:12" ht="13.2">
      <c r="A192" s="131"/>
      <c r="B192" s="131"/>
      <c r="C192" s="131"/>
      <c r="D192" s="131"/>
      <c r="E192" s="131"/>
      <c r="F192" s="131"/>
      <c r="G192" s="131"/>
      <c r="H192" s="131"/>
      <c r="I192" s="131"/>
      <c r="J192" s="131"/>
      <c r="K192" s="131"/>
      <c r="L192" s="132"/>
    </row>
    <row r="193" spans="1:12" ht="13.2">
      <c r="A193" s="131"/>
      <c r="B193" s="131"/>
      <c r="C193" s="131"/>
      <c r="D193" s="131"/>
      <c r="E193" s="131"/>
      <c r="F193" s="131"/>
      <c r="G193" s="131"/>
      <c r="H193" s="131"/>
      <c r="I193" s="131"/>
      <c r="J193" s="131"/>
      <c r="K193" s="131"/>
      <c r="L193" s="132"/>
    </row>
    <row r="194" spans="1:12" ht="13.2">
      <c r="A194" s="131"/>
      <c r="B194" s="131"/>
      <c r="C194" s="131"/>
      <c r="D194" s="131"/>
      <c r="E194" s="131"/>
      <c r="F194" s="131"/>
      <c r="G194" s="131"/>
      <c r="H194" s="131"/>
      <c r="I194" s="131"/>
      <c r="J194" s="131"/>
      <c r="K194" s="131"/>
      <c r="L194" s="132"/>
    </row>
    <row r="195" spans="1:12" ht="13.2">
      <c r="A195" s="131"/>
      <c r="B195" s="131"/>
      <c r="C195" s="131"/>
      <c r="D195" s="131"/>
      <c r="E195" s="131"/>
      <c r="F195" s="131"/>
      <c r="G195" s="131"/>
      <c r="H195" s="131"/>
      <c r="I195" s="131"/>
      <c r="J195" s="131"/>
      <c r="K195" s="131"/>
      <c r="L195" s="132"/>
    </row>
    <row r="196" spans="1:12" ht="13.2">
      <c r="A196" s="131"/>
      <c r="B196" s="131"/>
      <c r="C196" s="131"/>
      <c r="D196" s="131"/>
      <c r="E196" s="131"/>
      <c r="F196" s="131"/>
      <c r="G196" s="131"/>
      <c r="H196" s="131"/>
      <c r="I196" s="131"/>
      <c r="J196" s="131"/>
      <c r="K196" s="131"/>
      <c r="L196" s="132"/>
    </row>
    <row r="197" spans="1:12" ht="13.2">
      <c r="A197" s="131"/>
      <c r="B197" s="131"/>
      <c r="C197" s="131"/>
      <c r="D197" s="131"/>
      <c r="E197" s="131"/>
      <c r="F197" s="131"/>
      <c r="G197" s="131"/>
      <c r="H197" s="131"/>
      <c r="I197" s="131"/>
      <c r="J197" s="131"/>
      <c r="K197" s="131"/>
      <c r="L197" s="132"/>
    </row>
    <row r="198" spans="1:12" ht="13.2">
      <c r="A198" s="131"/>
      <c r="B198" s="131"/>
      <c r="C198" s="131"/>
      <c r="D198" s="131"/>
      <c r="E198" s="131"/>
      <c r="F198" s="131"/>
      <c r="G198" s="131"/>
      <c r="H198" s="131"/>
      <c r="I198" s="131"/>
      <c r="J198" s="131"/>
      <c r="K198" s="131"/>
      <c r="L198" s="132"/>
    </row>
    <row r="199" spans="1:12" ht="13.2">
      <c r="A199" s="131"/>
      <c r="B199" s="131"/>
      <c r="C199" s="131"/>
      <c r="D199" s="131"/>
      <c r="E199" s="131"/>
      <c r="F199" s="131"/>
      <c r="G199" s="131"/>
      <c r="H199" s="131"/>
      <c r="I199" s="131"/>
      <c r="J199" s="131"/>
      <c r="K199" s="131"/>
      <c r="L199" s="132"/>
    </row>
    <row r="200" spans="1:12" ht="13.2">
      <c r="A200" s="131"/>
      <c r="B200" s="131"/>
      <c r="C200" s="131"/>
      <c r="D200" s="131"/>
      <c r="E200" s="131"/>
      <c r="F200" s="131"/>
      <c r="G200" s="131"/>
      <c r="H200" s="131"/>
      <c r="I200" s="131"/>
      <c r="J200" s="131"/>
      <c r="K200" s="131"/>
      <c r="L200" s="132"/>
    </row>
    <row r="201" spans="1:12" ht="13.2">
      <c r="A201" s="131"/>
      <c r="B201" s="131"/>
      <c r="C201" s="131"/>
      <c r="D201" s="131"/>
      <c r="E201" s="131"/>
      <c r="F201" s="131"/>
      <c r="G201" s="131"/>
      <c r="H201" s="131"/>
      <c r="I201" s="131"/>
      <c r="J201" s="131"/>
      <c r="K201" s="131"/>
      <c r="L201" s="132"/>
    </row>
    <row r="202" spans="1:12" ht="13.2">
      <c r="A202" s="131"/>
      <c r="B202" s="131"/>
      <c r="C202" s="131"/>
      <c r="D202" s="131"/>
      <c r="E202" s="131"/>
      <c r="F202" s="131"/>
      <c r="G202" s="131"/>
      <c r="H202" s="131"/>
      <c r="I202" s="131"/>
      <c r="J202" s="131"/>
      <c r="K202" s="131"/>
      <c r="L202" s="132"/>
    </row>
    <row r="203" spans="1:12" ht="13.2">
      <c r="A203" s="131"/>
      <c r="B203" s="131"/>
      <c r="C203" s="131"/>
      <c r="D203" s="131"/>
      <c r="E203" s="131"/>
      <c r="F203" s="131"/>
      <c r="G203" s="131"/>
      <c r="H203" s="131"/>
      <c r="I203" s="131"/>
      <c r="J203" s="131"/>
      <c r="K203" s="131"/>
      <c r="L203" s="132"/>
    </row>
    <row r="204" spans="1:12" ht="13.2">
      <c r="A204" s="131"/>
      <c r="B204" s="131"/>
      <c r="C204" s="131"/>
      <c r="D204" s="131"/>
      <c r="E204" s="131"/>
      <c r="F204" s="131"/>
      <c r="G204" s="131"/>
      <c r="H204" s="131"/>
      <c r="I204" s="131"/>
      <c r="J204" s="131"/>
      <c r="K204" s="131"/>
      <c r="L204" s="132"/>
    </row>
    <row r="205" spans="1:12" ht="13.2">
      <c r="A205" s="131"/>
      <c r="B205" s="131"/>
      <c r="C205" s="131"/>
      <c r="D205" s="131"/>
      <c r="E205" s="131"/>
      <c r="F205" s="131"/>
      <c r="G205" s="131"/>
      <c r="H205" s="131"/>
      <c r="I205" s="131"/>
      <c r="J205" s="131"/>
      <c r="K205" s="131"/>
      <c r="L205" s="132"/>
    </row>
    <row r="206" spans="1:12" ht="13.2">
      <c r="A206" s="131"/>
      <c r="B206" s="131"/>
      <c r="C206" s="131"/>
      <c r="D206" s="131"/>
      <c r="E206" s="131"/>
      <c r="F206" s="131"/>
      <c r="G206" s="131"/>
      <c r="H206" s="131"/>
      <c r="I206" s="131"/>
      <c r="J206" s="131"/>
      <c r="K206" s="131"/>
      <c r="L206" s="132"/>
    </row>
    <row r="207" spans="1:12" ht="13.2">
      <c r="A207" s="131"/>
      <c r="B207" s="131"/>
      <c r="C207" s="131"/>
      <c r="D207" s="131"/>
      <c r="E207" s="131"/>
      <c r="F207" s="131"/>
      <c r="G207" s="131"/>
      <c r="H207" s="131"/>
      <c r="I207" s="131"/>
      <c r="J207" s="131"/>
      <c r="K207" s="131"/>
      <c r="L207" s="132"/>
    </row>
    <row r="208" spans="1:12" ht="13.2">
      <c r="A208" s="131"/>
      <c r="B208" s="131"/>
      <c r="C208" s="131"/>
      <c r="D208" s="131"/>
      <c r="E208" s="131"/>
      <c r="F208" s="131"/>
      <c r="G208" s="131"/>
      <c r="H208" s="131"/>
      <c r="I208" s="131"/>
      <c r="J208" s="131"/>
      <c r="K208" s="131"/>
      <c r="L208" s="132"/>
    </row>
    <row r="209" spans="1:12" ht="13.2">
      <c r="A209" s="131"/>
      <c r="B209" s="131"/>
      <c r="C209" s="131"/>
      <c r="D209" s="131"/>
      <c r="E209" s="131"/>
      <c r="F209" s="131"/>
      <c r="G209" s="131"/>
      <c r="H209" s="131"/>
      <c r="I209" s="131"/>
      <c r="J209" s="131"/>
      <c r="K209" s="131"/>
      <c r="L209" s="132"/>
    </row>
    <row r="210" spans="1:12" ht="13.2">
      <c r="A210" s="131"/>
      <c r="B210" s="131"/>
      <c r="C210" s="131"/>
      <c r="D210" s="131"/>
      <c r="E210" s="131"/>
      <c r="F210" s="131"/>
      <c r="G210" s="131"/>
      <c r="H210" s="131"/>
      <c r="I210" s="131"/>
      <c r="J210" s="131"/>
      <c r="K210" s="131"/>
      <c r="L210" s="132"/>
    </row>
    <row r="211" spans="1:12" ht="13.2">
      <c r="A211" s="131"/>
      <c r="B211" s="131"/>
      <c r="C211" s="131"/>
      <c r="D211" s="131"/>
      <c r="E211" s="131"/>
      <c r="F211" s="131"/>
      <c r="G211" s="131"/>
      <c r="H211" s="131"/>
      <c r="I211" s="131"/>
      <c r="J211" s="131"/>
      <c r="K211" s="131"/>
      <c r="L211" s="132"/>
    </row>
    <row r="212" spans="1:12" ht="13.2">
      <c r="A212" s="131"/>
      <c r="B212" s="131"/>
      <c r="C212" s="131"/>
      <c r="D212" s="131"/>
      <c r="E212" s="131"/>
      <c r="F212" s="131"/>
      <c r="G212" s="131"/>
      <c r="H212" s="131"/>
      <c r="I212" s="131"/>
      <c r="J212" s="131"/>
      <c r="K212" s="131"/>
      <c r="L212" s="132"/>
    </row>
    <row r="213" spans="1:12" ht="13.2">
      <c r="A213" s="131"/>
      <c r="B213" s="131"/>
      <c r="C213" s="131"/>
      <c r="D213" s="131"/>
      <c r="E213" s="131"/>
      <c r="F213" s="131"/>
      <c r="G213" s="131"/>
      <c r="H213" s="131"/>
      <c r="I213" s="131"/>
      <c r="J213" s="131"/>
      <c r="K213" s="131"/>
      <c r="L213" s="132"/>
    </row>
    <row r="214" spans="1:12" ht="13.2">
      <c r="A214" s="131"/>
      <c r="B214" s="131"/>
      <c r="C214" s="131"/>
      <c r="D214" s="131"/>
      <c r="E214" s="131"/>
      <c r="F214" s="131"/>
      <c r="G214" s="131"/>
      <c r="H214" s="131"/>
      <c r="I214" s="131"/>
      <c r="J214" s="131"/>
      <c r="K214" s="131"/>
      <c r="L214" s="132"/>
    </row>
    <row r="215" spans="1:12" ht="13.2">
      <c r="A215" s="131"/>
      <c r="B215" s="131"/>
      <c r="C215" s="131"/>
      <c r="D215" s="131"/>
      <c r="E215" s="131"/>
      <c r="F215" s="131"/>
      <c r="G215" s="131"/>
      <c r="H215" s="131"/>
      <c r="I215" s="131"/>
      <c r="J215" s="131"/>
      <c r="K215" s="131"/>
      <c r="L215" s="132"/>
    </row>
    <row r="216" spans="1:12" ht="13.2">
      <c r="A216" s="131"/>
      <c r="B216" s="131"/>
      <c r="C216" s="131"/>
      <c r="D216" s="131"/>
      <c r="E216" s="131"/>
      <c r="F216" s="131"/>
      <c r="G216" s="131"/>
      <c r="H216" s="131"/>
      <c r="I216" s="131"/>
      <c r="J216" s="131"/>
      <c r="K216" s="131"/>
      <c r="L216" s="132"/>
    </row>
    <row r="217" spans="1:12" ht="13.2">
      <c r="A217" s="131"/>
      <c r="B217" s="131"/>
      <c r="C217" s="131"/>
      <c r="D217" s="131"/>
      <c r="E217" s="131"/>
      <c r="F217" s="131"/>
      <c r="G217" s="131"/>
      <c r="H217" s="131"/>
      <c r="I217" s="131"/>
      <c r="J217" s="131"/>
      <c r="K217" s="131"/>
      <c r="L217" s="132"/>
    </row>
    <row r="218" spans="1:12" ht="13.2">
      <c r="A218" s="131"/>
      <c r="B218" s="131"/>
      <c r="C218" s="131"/>
      <c r="D218" s="131"/>
      <c r="E218" s="131"/>
      <c r="F218" s="131"/>
      <c r="G218" s="131"/>
      <c r="H218" s="131"/>
      <c r="I218" s="131"/>
      <c r="J218" s="131"/>
      <c r="K218" s="131"/>
      <c r="L218" s="132"/>
    </row>
    <row r="219" spans="1:12" ht="13.2">
      <c r="A219" s="131"/>
      <c r="B219" s="131"/>
      <c r="C219" s="131"/>
      <c r="D219" s="131"/>
      <c r="E219" s="131"/>
      <c r="F219" s="131"/>
      <c r="G219" s="131"/>
      <c r="H219" s="131"/>
      <c r="I219" s="131"/>
      <c r="J219" s="131"/>
      <c r="K219" s="131"/>
      <c r="L219" s="132"/>
    </row>
    <row r="220" spans="1:12" ht="13.2">
      <c r="A220" s="131"/>
      <c r="B220" s="131"/>
      <c r="C220" s="131"/>
      <c r="D220" s="131"/>
      <c r="E220" s="131"/>
      <c r="F220" s="131"/>
      <c r="G220" s="131"/>
      <c r="H220" s="131"/>
      <c r="I220" s="131"/>
      <c r="J220" s="131"/>
      <c r="K220" s="131"/>
      <c r="L220" s="132"/>
    </row>
    <row r="221" spans="1:12" ht="13.2">
      <c r="A221" s="131"/>
      <c r="B221" s="131"/>
      <c r="C221" s="131"/>
      <c r="D221" s="131"/>
      <c r="E221" s="131"/>
      <c r="F221" s="131"/>
      <c r="G221" s="131"/>
      <c r="H221" s="131"/>
      <c r="I221" s="131"/>
      <c r="J221" s="131"/>
      <c r="K221" s="131"/>
      <c r="L221" s="132"/>
    </row>
    <row r="222" spans="1:12" ht="13.2">
      <c r="A222" s="131"/>
      <c r="B222" s="131"/>
      <c r="C222" s="131"/>
      <c r="D222" s="131"/>
      <c r="E222" s="131"/>
      <c r="F222" s="131"/>
      <c r="G222" s="131"/>
      <c r="H222" s="131"/>
      <c r="I222" s="131"/>
      <c r="J222" s="131"/>
      <c r="K222" s="131"/>
      <c r="L222" s="132"/>
    </row>
    <row r="223" spans="1:12" ht="13.2">
      <c r="A223" s="131"/>
      <c r="B223" s="131"/>
      <c r="C223" s="131"/>
      <c r="D223" s="131"/>
      <c r="E223" s="131"/>
      <c r="F223" s="131"/>
      <c r="G223" s="131"/>
      <c r="H223" s="131"/>
      <c r="I223" s="131"/>
      <c r="J223" s="131"/>
      <c r="K223" s="131"/>
      <c r="L223" s="132"/>
    </row>
    <row r="224" spans="1:12" ht="13.2">
      <c r="A224" s="131"/>
      <c r="B224" s="131"/>
      <c r="C224" s="131"/>
      <c r="D224" s="131"/>
      <c r="E224" s="131"/>
      <c r="F224" s="131"/>
      <c r="G224" s="131"/>
      <c r="H224" s="131"/>
      <c r="I224" s="131"/>
      <c r="J224" s="131"/>
      <c r="K224" s="131"/>
      <c r="L224" s="132"/>
    </row>
    <row r="225" spans="1:12" ht="13.2">
      <c r="A225" s="131"/>
      <c r="B225" s="131"/>
      <c r="C225" s="131"/>
      <c r="D225" s="131"/>
      <c r="E225" s="131"/>
      <c r="F225" s="131"/>
      <c r="G225" s="131"/>
      <c r="H225" s="131"/>
      <c r="I225" s="131"/>
      <c r="J225" s="131"/>
      <c r="K225" s="131"/>
      <c r="L225" s="132"/>
    </row>
    <row r="226" spans="1:12" ht="13.2">
      <c r="A226" s="131"/>
      <c r="B226" s="131"/>
      <c r="C226" s="131"/>
      <c r="D226" s="131"/>
      <c r="E226" s="131"/>
      <c r="F226" s="131"/>
      <c r="G226" s="131"/>
      <c r="H226" s="131"/>
      <c r="I226" s="131"/>
      <c r="J226" s="131"/>
      <c r="K226" s="131"/>
      <c r="L226" s="132"/>
    </row>
    <row r="227" spans="1:12" ht="13.2">
      <c r="A227" s="131"/>
      <c r="B227" s="131"/>
      <c r="C227" s="131"/>
      <c r="D227" s="131"/>
      <c r="E227" s="131"/>
      <c r="F227" s="131"/>
      <c r="G227" s="131"/>
      <c r="H227" s="131"/>
      <c r="I227" s="131"/>
      <c r="J227" s="131"/>
      <c r="K227" s="131"/>
      <c r="L227" s="132"/>
    </row>
    <row r="228" spans="1:12" ht="13.2">
      <c r="A228" s="131"/>
      <c r="B228" s="131"/>
      <c r="C228" s="131"/>
      <c r="D228" s="131"/>
      <c r="E228" s="131"/>
      <c r="F228" s="131"/>
      <c r="G228" s="131"/>
      <c r="H228" s="131"/>
      <c r="I228" s="131"/>
      <c r="J228" s="131"/>
      <c r="K228" s="131"/>
      <c r="L228" s="132"/>
    </row>
    <row r="229" spans="1:12" ht="13.2">
      <c r="A229" s="131"/>
      <c r="B229" s="131"/>
      <c r="C229" s="131"/>
      <c r="D229" s="131"/>
      <c r="E229" s="131"/>
      <c r="F229" s="131"/>
      <c r="G229" s="131"/>
      <c r="H229" s="131"/>
      <c r="I229" s="131"/>
      <c r="J229" s="131"/>
      <c r="K229" s="131"/>
      <c r="L229" s="132"/>
    </row>
    <row r="230" spans="1:12" ht="13.2">
      <c r="A230" s="131"/>
      <c r="B230" s="131"/>
      <c r="C230" s="131"/>
      <c r="D230" s="131"/>
      <c r="E230" s="131"/>
      <c r="F230" s="131"/>
      <c r="G230" s="131"/>
      <c r="H230" s="131"/>
      <c r="I230" s="131"/>
      <c r="J230" s="131"/>
      <c r="K230" s="131"/>
      <c r="L230" s="132"/>
    </row>
    <row r="231" spans="1:12" ht="13.2">
      <c r="A231" s="131"/>
      <c r="B231" s="131"/>
      <c r="C231" s="131"/>
      <c r="D231" s="131"/>
      <c r="E231" s="131"/>
      <c r="F231" s="131"/>
      <c r="G231" s="131"/>
      <c r="H231" s="131"/>
      <c r="I231" s="131"/>
      <c r="J231" s="131"/>
      <c r="K231" s="131"/>
      <c r="L231" s="132"/>
    </row>
    <row r="232" spans="1:12" ht="13.2">
      <c r="A232" s="131"/>
      <c r="B232" s="131"/>
      <c r="C232" s="131"/>
      <c r="D232" s="131"/>
      <c r="E232" s="131"/>
      <c r="F232" s="131"/>
      <c r="G232" s="131"/>
      <c r="H232" s="131"/>
      <c r="I232" s="131"/>
      <c r="J232" s="131"/>
      <c r="K232" s="131"/>
      <c r="L232" s="132"/>
    </row>
    <row r="233" spans="1:12" ht="13.2">
      <c r="A233" s="131"/>
      <c r="B233" s="131"/>
      <c r="C233" s="131"/>
      <c r="D233" s="131"/>
      <c r="E233" s="131"/>
      <c r="F233" s="131"/>
      <c r="G233" s="131"/>
      <c r="H233" s="131"/>
      <c r="I233" s="131"/>
      <c r="J233" s="131"/>
      <c r="K233" s="131"/>
      <c r="L233" s="132"/>
    </row>
    <row r="234" spans="1:12" ht="13.2">
      <c r="A234" s="131"/>
      <c r="B234" s="131"/>
      <c r="C234" s="131"/>
      <c r="D234" s="131"/>
      <c r="E234" s="131"/>
      <c r="F234" s="131"/>
      <c r="G234" s="131"/>
      <c r="H234" s="131"/>
      <c r="I234" s="131"/>
      <c r="J234" s="131"/>
      <c r="K234" s="131"/>
      <c r="L234" s="132"/>
    </row>
    <row r="235" spans="1:12" ht="13.2">
      <c r="A235" s="131"/>
      <c r="B235" s="131"/>
      <c r="C235" s="131"/>
      <c r="D235" s="131"/>
      <c r="E235" s="131"/>
      <c r="F235" s="131"/>
      <c r="G235" s="131"/>
      <c r="H235" s="131"/>
      <c r="I235" s="131"/>
      <c r="J235" s="131"/>
      <c r="K235" s="131"/>
      <c r="L235" s="132"/>
    </row>
    <row r="236" spans="1:12" ht="13.2">
      <c r="A236" s="131"/>
      <c r="B236" s="131"/>
      <c r="C236" s="131"/>
      <c r="D236" s="131"/>
      <c r="E236" s="131"/>
      <c r="F236" s="131"/>
      <c r="G236" s="131"/>
      <c r="H236" s="131"/>
      <c r="I236" s="131"/>
      <c r="J236" s="131"/>
      <c r="K236" s="131"/>
      <c r="L236" s="132"/>
    </row>
    <row r="237" spans="1:12" ht="13.2">
      <c r="A237" s="131"/>
      <c r="B237" s="131"/>
      <c r="C237" s="131"/>
      <c r="D237" s="131"/>
      <c r="E237" s="131"/>
      <c r="F237" s="131"/>
      <c r="G237" s="131"/>
      <c r="H237" s="131"/>
      <c r="I237" s="131"/>
      <c r="J237" s="131"/>
      <c r="K237" s="131"/>
      <c r="L237" s="132"/>
    </row>
    <row r="238" spans="1:12" ht="13.2">
      <c r="A238" s="131"/>
      <c r="B238" s="131"/>
      <c r="C238" s="131"/>
      <c r="D238" s="131"/>
      <c r="E238" s="131"/>
      <c r="F238" s="131"/>
      <c r="G238" s="131"/>
      <c r="H238" s="131"/>
      <c r="I238" s="131"/>
      <c r="J238" s="131"/>
      <c r="K238" s="131"/>
      <c r="L238" s="132"/>
    </row>
    <row r="239" spans="1:12" ht="13.2">
      <c r="A239" s="131"/>
      <c r="B239" s="131"/>
      <c r="C239" s="131"/>
      <c r="D239" s="131"/>
      <c r="E239" s="131"/>
      <c r="F239" s="131"/>
      <c r="G239" s="131"/>
      <c r="H239" s="131"/>
      <c r="I239" s="131"/>
      <c r="J239" s="131"/>
      <c r="K239" s="131"/>
      <c r="L239" s="132"/>
    </row>
    <row r="240" spans="1:12" ht="13.2">
      <c r="A240" s="131"/>
      <c r="B240" s="131"/>
      <c r="C240" s="131"/>
      <c r="D240" s="131"/>
      <c r="E240" s="131"/>
      <c r="F240" s="131"/>
      <c r="G240" s="131"/>
      <c r="H240" s="131"/>
      <c r="I240" s="131"/>
      <c r="J240" s="131"/>
      <c r="K240" s="131"/>
      <c r="L240" s="132"/>
    </row>
    <row r="241" spans="1:12" ht="13.2">
      <c r="A241" s="131"/>
      <c r="B241" s="131"/>
      <c r="C241" s="131"/>
      <c r="D241" s="131"/>
      <c r="E241" s="131"/>
      <c r="F241" s="131"/>
      <c r="G241" s="131"/>
      <c r="H241" s="131"/>
      <c r="I241" s="131"/>
      <c r="J241" s="131"/>
      <c r="K241" s="131"/>
      <c r="L241" s="132"/>
    </row>
    <row r="242" spans="1:12" ht="13.2">
      <c r="A242" s="131"/>
      <c r="B242" s="131"/>
      <c r="C242" s="131"/>
      <c r="D242" s="131"/>
      <c r="E242" s="131"/>
      <c r="F242" s="131"/>
      <c r="G242" s="131"/>
      <c r="H242" s="131"/>
      <c r="I242" s="131"/>
      <c r="J242" s="131"/>
      <c r="K242" s="131"/>
      <c r="L242" s="132"/>
    </row>
    <row r="243" spans="1:12" ht="13.2">
      <c r="A243" s="131"/>
      <c r="B243" s="131"/>
      <c r="C243" s="131"/>
      <c r="D243" s="131"/>
      <c r="E243" s="131"/>
      <c r="F243" s="131"/>
      <c r="G243" s="131"/>
      <c r="H243" s="131"/>
      <c r="I243" s="131"/>
      <c r="J243" s="131"/>
      <c r="K243" s="131"/>
      <c r="L243" s="132"/>
    </row>
    <row r="244" spans="1:12" ht="13.2">
      <c r="A244" s="131"/>
      <c r="B244" s="131"/>
      <c r="C244" s="131"/>
      <c r="D244" s="131"/>
      <c r="E244" s="131"/>
      <c r="F244" s="131"/>
      <c r="G244" s="131"/>
      <c r="H244" s="131"/>
      <c r="I244" s="131"/>
      <c r="J244" s="131"/>
      <c r="K244" s="131"/>
      <c r="L244" s="132"/>
    </row>
    <row r="245" spans="1:12" ht="13.2">
      <c r="A245" s="131"/>
      <c r="B245" s="131"/>
      <c r="C245" s="131"/>
      <c r="D245" s="131"/>
      <c r="E245" s="131"/>
      <c r="F245" s="131"/>
      <c r="G245" s="131"/>
      <c r="H245" s="131"/>
      <c r="I245" s="131"/>
      <c r="J245" s="131"/>
      <c r="K245" s="131"/>
      <c r="L245" s="132"/>
    </row>
    <row r="246" spans="1:12" ht="13.2">
      <c r="A246" s="131"/>
      <c r="B246" s="131"/>
      <c r="C246" s="131"/>
      <c r="D246" s="131"/>
      <c r="E246" s="131"/>
      <c r="F246" s="131"/>
      <c r="G246" s="131"/>
      <c r="H246" s="131"/>
      <c r="I246" s="131"/>
      <c r="J246" s="131"/>
      <c r="K246" s="131"/>
      <c r="L246" s="132"/>
    </row>
    <row r="247" spans="1:12" ht="13.2">
      <c r="A247" s="131"/>
      <c r="B247" s="131"/>
      <c r="C247" s="131"/>
      <c r="D247" s="131"/>
      <c r="E247" s="131"/>
      <c r="F247" s="131"/>
      <c r="G247" s="131"/>
      <c r="H247" s="131"/>
      <c r="I247" s="131"/>
      <c r="J247" s="131"/>
      <c r="K247" s="131"/>
      <c r="L247" s="132"/>
    </row>
    <row r="248" spans="1:12" ht="13.2">
      <c r="A248" s="131"/>
      <c r="B248" s="131"/>
      <c r="C248" s="131"/>
      <c r="D248" s="131"/>
      <c r="E248" s="131"/>
      <c r="F248" s="131"/>
      <c r="G248" s="131"/>
      <c r="H248" s="131"/>
      <c r="I248" s="131"/>
      <c r="J248" s="131"/>
      <c r="K248" s="131"/>
      <c r="L248" s="132"/>
    </row>
    <row r="249" spans="1:12" ht="13.2">
      <c r="A249" s="131"/>
      <c r="B249" s="131"/>
      <c r="C249" s="131"/>
      <c r="D249" s="131"/>
      <c r="E249" s="131"/>
      <c r="F249" s="131"/>
      <c r="G249" s="131"/>
      <c r="H249" s="131"/>
      <c r="I249" s="131"/>
      <c r="J249" s="131"/>
      <c r="K249" s="131"/>
      <c r="L249" s="132"/>
    </row>
    <row r="250" spans="1:12" ht="13.2">
      <c r="A250" s="131"/>
      <c r="B250" s="131"/>
      <c r="C250" s="131"/>
      <c r="D250" s="131"/>
      <c r="E250" s="131"/>
      <c r="F250" s="131"/>
      <c r="G250" s="131"/>
      <c r="H250" s="131"/>
      <c r="I250" s="131"/>
      <c r="J250" s="131"/>
      <c r="K250" s="131"/>
      <c r="L250" s="132"/>
    </row>
    <row r="251" spans="1:12" ht="13.2">
      <c r="A251" s="131"/>
      <c r="B251" s="131"/>
      <c r="C251" s="131"/>
      <c r="D251" s="131"/>
      <c r="E251" s="131"/>
      <c r="F251" s="131"/>
      <c r="G251" s="131"/>
      <c r="H251" s="131"/>
      <c r="I251" s="131"/>
      <c r="J251" s="131"/>
      <c r="K251" s="131"/>
      <c r="L251" s="132"/>
    </row>
    <row r="252" spans="1:12" ht="13.2">
      <c r="A252" s="131"/>
      <c r="B252" s="131"/>
      <c r="C252" s="131"/>
      <c r="D252" s="131"/>
      <c r="E252" s="131"/>
      <c r="F252" s="131"/>
      <c r="G252" s="131"/>
      <c r="H252" s="131"/>
      <c r="I252" s="131"/>
      <c r="J252" s="131"/>
      <c r="K252" s="131"/>
      <c r="L252" s="132"/>
    </row>
    <row r="253" spans="1:12" ht="13.2">
      <c r="A253" s="131"/>
      <c r="B253" s="131"/>
      <c r="C253" s="131"/>
      <c r="D253" s="131"/>
      <c r="E253" s="131"/>
      <c r="F253" s="131"/>
      <c r="G253" s="131"/>
      <c r="H253" s="131"/>
      <c r="I253" s="131"/>
      <c r="J253" s="131"/>
      <c r="K253" s="131"/>
      <c r="L253" s="132"/>
    </row>
    <row r="254" spans="1:12" ht="13.2">
      <c r="A254" s="131"/>
      <c r="B254" s="131"/>
      <c r="C254" s="131"/>
      <c r="D254" s="131"/>
      <c r="E254" s="131"/>
      <c r="F254" s="131"/>
      <c r="G254" s="131"/>
      <c r="H254" s="131"/>
      <c r="I254" s="131"/>
      <c r="J254" s="131"/>
      <c r="K254" s="131"/>
      <c r="L254" s="132"/>
    </row>
    <row r="255" spans="1:12" ht="13.2">
      <c r="A255" s="131"/>
      <c r="B255" s="131"/>
      <c r="C255" s="131"/>
      <c r="D255" s="131"/>
      <c r="E255" s="131"/>
      <c r="F255" s="131"/>
      <c r="G255" s="131"/>
      <c r="H255" s="131"/>
      <c r="I255" s="131"/>
      <c r="J255" s="131"/>
      <c r="K255" s="131"/>
      <c r="L255" s="132"/>
    </row>
    <row r="256" spans="1:12" ht="13.2">
      <c r="A256" s="131"/>
      <c r="B256" s="131"/>
      <c r="C256" s="131"/>
      <c r="D256" s="131"/>
      <c r="E256" s="131"/>
      <c r="F256" s="131"/>
      <c r="G256" s="131"/>
      <c r="H256" s="131"/>
      <c r="I256" s="131"/>
      <c r="J256" s="131"/>
      <c r="K256" s="131"/>
      <c r="L256" s="132"/>
    </row>
    <row r="257" spans="1:12" ht="13.2">
      <c r="A257" s="131"/>
      <c r="B257" s="131"/>
      <c r="C257" s="131"/>
      <c r="D257" s="131"/>
      <c r="E257" s="131"/>
      <c r="F257" s="131"/>
      <c r="G257" s="131"/>
      <c r="H257" s="131"/>
      <c r="I257" s="131"/>
      <c r="J257" s="131"/>
      <c r="K257" s="131"/>
      <c r="L257" s="132"/>
    </row>
    <row r="258" spans="1:12" ht="13.2">
      <c r="A258" s="131"/>
      <c r="B258" s="131"/>
      <c r="C258" s="131"/>
      <c r="D258" s="131"/>
      <c r="E258" s="131"/>
      <c r="F258" s="131"/>
      <c r="G258" s="131"/>
      <c r="H258" s="131"/>
      <c r="I258" s="131"/>
      <c r="J258" s="131"/>
      <c r="K258" s="131"/>
      <c r="L258" s="132"/>
    </row>
    <row r="259" spans="1:12" ht="13.2">
      <c r="A259" s="131"/>
      <c r="B259" s="131"/>
      <c r="C259" s="131"/>
      <c r="D259" s="131"/>
      <c r="E259" s="131"/>
      <c r="F259" s="131"/>
      <c r="G259" s="131"/>
      <c r="H259" s="131"/>
      <c r="I259" s="131"/>
      <c r="J259" s="131"/>
      <c r="K259" s="131"/>
      <c r="L259" s="132"/>
    </row>
    <row r="260" spans="1:12" ht="13.2">
      <c r="A260" s="131"/>
      <c r="B260" s="131"/>
      <c r="C260" s="131"/>
      <c r="D260" s="131"/>
      <c r="E260" s="131"/>
      <c r="F260" s="131"/>
      <c r="G260" s="131"/>
      <c r="H260" s="131"/>
      <c r="I260" s="131"/>
      <c r="J260" s="131"/>
      <c r="K260" s="131"/>
      <c r="L260" s="132"/>
    </row>
    <row r="261" spans="1:12" ht="13.2">
      <c r="A261" s="131"/>
      <c r="B261" s="131"/>
      <c r="C261" s="131"/>
      <c r="D261" s="131"/>
      <c r="E261" s="131"/>
      <c r="F261" s="131"/>
      <c r="G261" s="131"/>
      <c r="H261" s="131"/>
      <c r="I261" s="131"/>
      <c r="J261" s="131"/>
      <c r="K261" s="131"/>
      <c r="L261" s="132"/>
    </row>
    <row r="262" spans="1:12" ht="13.2">
      <c r="A262" s="131"/>
      <c r="B262" s="131"/>
      <c r="C262" s="131"/>
      <c r="D262" s="131"/>
      <c r="E262" s="131"/>
      <c r="F262" s="131"/>
      <c r="G262" s="131"/>
      <c r="H262" s="131"/>
      <c r="I262" s="131"/>
      <c r="J262" s="131"/>
      <c r="K262" s="131"/>
      <c r="L262" s="132"/>
    </row>
    <row r="263" spans="1:12" ht="13.2">
      <c r="A263" s="131"/>
      <c r="B263" s="131"/>
      <c r="C263" s="131"/>
      <c r="D263" s="131"/>
      <c r="E263" s="131"/>
      <c r="F263" s="131"/>
      <c r="G263" s="131"/>
      <c r="H263" s="131"/>
      <c r="I263" s="131"/>
      <c r="J263" s="131"/>
      <c r="K263" s="131"/>
      <c r="L263" s="132"/>
    </row>
    <row r="264" spans="1:12" ht="13.2">
      <c r="A264" s="131"/>
      <c r="B264" s="131"/>
      <c r="C264" s="131"/>
      <c r="D264" s="131"/>
      <c r="E264" s="131"/>
      <c r="F264" s="131"/>
      <c r="G264" s="131"/>
      <c r="H264" s="131"/>
      <c r="I264" s="131"/>
      <c r="J264" s="131"/>
      <c r="K264" s="131"/>
      <c r="L264" s="132"/>
    </row>
    <row r="265" spans="1:12" ht="13.2">
      <c r="A265" s="131"/>
      <c r="B265" s="131"/>
      <c r="C265" s="131"/>
      <c r="D265" s="131"/>
      <c r="E265" s="131"/>
      <c r="F265" s="131"/>
      <c r="G265" s="131"/>
      <c r="H265" s="131"/>
      <c r="I265" s="131"/>
      <c r="J265" s="131"/>
      <c r="K265" s="131"/>
      <c r="L265" s="132"/>
    </row>
    <row r="266" spans="1:12" ht="13.2">
      <c r="A266" s="131"/>
      <c r="B266" s="131"/>
      <c r="C266" s="131"/>
      <c r="D266" s="131"/>
      <c r="E266" s="131"/>
      <c r="F266" s="131"/>
      <c r="G266" s="131"/>
      <c r="H266" s="131"/>
      <c r="I266" s="131"/>
      <c r="J266" s="131"/>
      <c r="K266" s="131"/>
      <c r="L266" s="132"/>
    </row>
    <row r="267" spans="1:12" ht="13.2">
      <c r="A267" s="131"/>
      <c r="B267" s="131"/>
      <c r="C267" s="131"/>
      <c r="D267" s="131"/>
      <c r="E267" s="131"/>
      <c r="F267" s="131"/>
      <c r="G267" s="131"/>
      <c r="H267" s="131"/>
      <c r="I267" s="131"/>
      <c r="J267" s="131"/>
      <c r="K267" s="131"/>
      <c r="L267" s="132"/>
    </row>
    <row r="268" spans="1:12" ht="13.2">
      <c r="A268" s="131"/>
      <c r="B268" s="131"/>
      <c r="C268" s="131"/>
      <c r="D268" s="131"/>
      <c r="E268" s="131"/>
      <c r="F268" s="131"/>
      <c r="G268" s="131"/>
      <c r="H268" s="131"/>
      <c r="I268" s="131"/>
      <c r="J268" s="131"/>
      <c r="K268" s="131"/>
      <c r="L268" s="132"/>
    </row>
    <row r="269" spans="1:12" ht="13.2">
      <c r="A269" s="131"/>
      <c r="B269" s="131"/>
      <c r="C269" s="131"/>
      <c r="D269" s="131"/>
      <c r="E269" s="131"/>
      <c r="F269" s="131"/>
      <c r="G269" s="131"/>
      <c r="H269" s="131"/>
      <c r="I269" s="131"/>
      <c r="J269" s="131"/>
      <c r="K269" s="131"/>
      <c r="L269" s="132"/>
    </row>
    <row r="270" spans="1:12" ht="13.2">
      <c r="A270" s="131"/>
      <c r="B270" s="131"/>
      <c r="C270" s="131"/>
      <c r="D270" s="131"/>
      <c r="E270" s="131"/>
      <c r="F270" s="131"/>
      <c r="G270" s="131"/>
      <c r="H270" s="131"/>
      <c r="I270" s="131"/>
      <c r="J270" s="131"/>
      <c r="K270" s="131"/>
      <c r="L270" s="132"/>
    </row>
    <row r="271" spans="1:12" ht="13.2">
      <c r="A271" s="131"/>
      <c r="B271" s="131"/>
      <c r="C271" s="131"/>
      <c r="D271" s="131"/>
      <c r="E271" s="131"/>
      <c r="F271" s="131"/>
      <c r="G271" s="131"/>
      <c r="H271" s="131"/>
      <c r="I271" s="131"/>
      <c r="J271" s="131"/>
      <c r="K271" s="131"/>
      <c r="L271" s="132"/>
    </row>
    <row r="272" spans="1:12" ht="13.2">
      <c r="A272" s="131"/>
      <c r="B272" s="131"/>
      <c r="C272" s="131"/>
      <c r="D272" s="131"/>
      <c r="E272" s="131"/>
      <c r="F272" s="131"/>
      <c r="G272" s="131"/>
      <c r="H272" s="131"/>
      <c r="I272" s="131"/>
      <c r="J272" s="131"/>
      <c r="K272" s="131"/>
      <c r="L272" s="132"/>
    </row>
    <row r="273" spans="1:12" ht="13.2">
      <c r="A273" s="131"/>
      <c r="B273" s="131"/>
      <c r="C273" s="131"/>
      <c r="D273" s="131"/>
      <c r="E273" s="131"/>
      <c r="F273" s="131"/>
      <c r="G273" s="131"/>
      <c r="H273" s="131"/>
      <c r="I273" s="131"/>
      <c r="J273" s="131"/>
      <c r="K273" s="131"/>
      <c r="L273" s="132"/>
    </row>
    <row r="274" spans="1:12" ht="13.2">
      <c r="A274" s="131"/>
      <c r="B274" s="131"/>
      <c r="C274" s="131"/>
      <c r="D274" s="131"/>
      <c r="E274" s="131"/>
      <c r="F274" s="131"/>
      <c r="G274" s="131"/>
      <c r="H274" s="131"/>
      <c r="I274" s="131"/>
      <c r="J274" s="131"/>
      <c r="K274" s="131"/>
      <c r="L274" s="132"/>
    </row>
    <row r="275" spans="1:12" ht="13.2">
      <c r="A275" s="131"/>
      <c r="B275" s="131"/>
      <c r="C275" s="131"/>
      <c r="D275" s="131"/>
      <c r="E275" s="131"/>
      <c r="F275" s="131"/>
      <c r="G275" s="131"/>
      <c r="H275" s="131"/>
      <c r="I275" s="131"/>
      <c r="J275" s="131"/>
      <c r="K275" s="131"/>
      <c r="L275" s="132"/>
    </row>
    <row r="276" spans="1:12" ht="13.2">
      <c r="A276" s="131"/>
      <c r="B276" s="131"/>
      <c r="C276" s="131"/>
      <c r="D276" s="131"/>
      <c r="E276" s="131"/>
      <c r="F276" s="131"/>
      <c r="G276" s="131"/>
      <c r="H276" s="131"/>
      <c r="I276" s="131"/>
      <c r="J276" s="131"/>
      <c r="K276" s="131"/>
      <c r="L276" s="132"/>
    </row>
    <row r="277" spans="1:12" ht="13.2">
      <c r="A277" s="131"/>
      <c r="B277" s="131"/>
      <c r="C277" s="131"/>
      <c r="D277" s="131"/>
      <c r="E277" s="131"/>
      <c r="F277" s="131"/>
      <c r="G277" s="131"/>
      <c r="H277" s="131"/>
      <c r="I277" s="131"/>
      <c r="J277" s="131"/>
      <c r="K277" s="131"/>
      <c r="L277" s="132"/>
    </row>
    <row r="278" spans="1:12" ht="13.2">
      <c r="A278" s="131"/>
      <c r="B278" s="131"/>
      <c r="C278" s="131"/>
      <c r="D278" s="131"/>
      <c r="E278" s="131"/>
      <c r="F278" s="131"/>
      <c r="G278" s="131"/>
      <c r="H278" s="131"/>
      <c r="I278" s="131"/>
      <c r="J278" s="131"/>
      <c r="K278" s="131"/>
      <c r="L278" s="132"/>
    </row>
    <row r="279" spans="1:12" ht="13.2">
      <c r="A279" s="131"/>
      <c r="B279" s="131"/>
      <c r="C279" s="131"/>
      <c r="D279" s="131"/>
      <c r="E279" s="131"/>
      <c r="F279" s="131"/>
      <c r="G279" s="131"/>
      <c r="H279" s="131"/>
      <c r="I279" s="131"/>
      <c r="J279" s="131"/>
      <c r="K279" s="131"/>
      <c r="L279" s="132"/>
    </row>
    <row r="280" spans="1:12" ht="13.2">
      <c r="A280" s="131"/>
      <c r="B280" s="131"/>
      <c r="C280" s="131"/>
      <c r="D280" s="131"/>
      <c r="E280" s="131"/>
      <c r="F280" s="131"/>
      <c r="G280" s="131"/>
      <c r="H280" s="131"/>
      <c r="I280" s="131"/>
      <c r="J280" s="131"/>
      <c r="K280" s="131"/>
      <c r="L280" s="132"/>
    </row>
    <row r="281" spans="1:12" ht="13.2">
      <c r="A281" s="131"/>
      <c r="B281" s="131"/>
      <c r="C281" s="131"/>
      <c r="D281" s="131"/>
      <c r="E281" s="131"/>
      <c r="F281" s="131"/>
      <c r="G281" s="131"/>
      <c r="H281" s="131"/>
      <c r="I281" s="131"/>
      <c r="J281" s="131"/>
      <c r="K281" s="131"/>
      <c r="L281" s="132"/>
    </row>
    <row r="282" spans="1:12" ht="13.2">
      <c r="A282" s="131"/>
      <c r="B282" s="131"/>
      <c r="C282" s="131"/>
      <c r="D282" s="131"/>
      <c r="E282" s="131"/>
      <c r="F282" s="131"/>
      <c r="G282" s="131"/>
      <c r="H282" s="131"/>
      <c r="I282" s="131"/>
      <c r="J282" s="131"/>
      <c r="K282" s="131"/>
      <c r="L282" s="132"/>
    </row>
    <row r="283" spans="1:12" ht="13.2">
      <c r="A283" s="131"/>
      <c r="B283" s="131"/>
      <c r="C283" s="131"/>
      <c r="D283" s="131"/>
      <c r="E283" s="131"/>
      <c r="F283" s="131"/>
      <c r="G283" s="131"/>
      <c r="H283" s="131"/>
      <c r="I283" s="131"/>
      <c r="J283" s="131"/>
      <c r="K283" s="131"/>
      <c r="L283" s="132"/>
    </row>
    <row r="284" spans="1:12" ht="13.2">
      <c r="A284" s="131"/>
      <c r="B284" s="131"/>
      <c r="C284" s="131"/>
      <c r="D284" s="131"/>
      <c r="E284" s="131"/>
      <c r="F284" s="131"/>
      <c r="G284" s="131"/>
      <c r="H284" s="131"/>
      <c r="I284" s="131"/>
      <c r="J284" s="131"/>
      <c r="K284" s="131"/>
      <c r="L284" s="132"/>
    </row>
    <row r="285" spans="1:12" ht="13.2">
      <c r="A285" s="131"/>
      <c r="B285" s="131"/>
      <c r="C285" s="131"/>
      <c r="D285" s="131"/>
      <c r="E285" s="131"/>
      <c r="F285" s="131"/>
      <c r="G285" s="131"/>
      <c r="H285" s="131"/>
      <c r="I285" s="131"/>
      <c r="J285" s="131"/>
      <c r="K285" s="131"/>
      <c r="L285" s="132"/>
    </row>
    <row r="286" spans="1:12" ht="13.2">
      <c r="A286" s="131"/>
      <c r="B286" s="131"/>
      <c r="C286" s="131"/>
      <c r="D286" s="131"/>
      <c r="E286" s="131"/>
      <c r="F286" s="131"/>
      <c r="G286" s="131"/>
      <c r="H286" s="131"/>
      <c r="I286" s="131"/>
      <c r="J286" s="131"/>
      <c r="K286" s="131"/>
      <c r="L286" s="132"/>
    </row>
    <row r="287" spans="1:12" ht="13.2">
      <c r="A287" s="131"/>
      <c r="B287" s="131"/>
      <c r="C287" s="131"/>
      <c r="D287" s="131"/>
      <c r="E287" s="131"/>
      <c r="F287" s="131"/>
      <c r="G287" s="131"/>
      <c r="H287" s="131"/>
      <c r="I287" s="131"/>
      <c r="J287" s="131"/>
      <c r="K287" s="131"/>
      <c r="L287" s="132"/>
    </row>
    <row r="288" spans="1:12" ht="13.2">
      <c r="A288" s="131"/>
      <c r="B288" s="131"/>
      <c r="C288" s="131"/>
      <c r="D288" s="131"/>
      <c r="E288" s="131"/>
      <c r="F288" s="131"/>
      <c r="G288" s="131"/>
      <c r="H288" s="131"/>
      <c r="I288" s="131"/>
      <c r="J288" s="131"/>
      <c r="K288" s="131"/>
      <c r="L288" s="132"/>
    </row>
    <row r="289" spans="1:12" ht="13.2">
      <c r="A289" s="131"/>
      <c r="B289" s="131"/>
      <c r="C289" s="131"/>
      <c r="D289" s="131"/>
      <c r="E289" s="131"/>
      <c r="F289" s="131"/>
      <c r="G289" s="131"/>
      <c r="H289" s="131"/>
      <c r="I289" s="131"/>
      <c r="J289" s="131"/>
      <c r="K289" s="131"/>
      <c r="L289" s="132"/>
    </row>
    <row r="290" spans="1:12" ht="13.2">
      <c r="A290" s="131"/>
      <c r="B290" s="131"/>
      <c r="C290" s="131"/>
      <c r="D290" s="131"/>
      <c r="E290" s="131"/>
      <c r="F290" s="131"/>
      <c r="G290" s="131"/>
      <c r="H290" s="131"/>
      <c r="I290" s="131"/>
      <c r="J290" s="131"/>
      <c r="K290" s="131"/>
      <c r="L290" s="132"/>
    </row>
    <row r="291" spans="1:12" ht="13.2">
      <c r="A291" s="131"/>
      <c r="B291" s="131"/>
      <c r="C291" s="131"/>
      <c r="D291" s="131"/>
      <c r="E291" s="131"/>
      <c r="F291" s="131"/>
      <c r="G291" s="131"/>
      <c r="H291" s="131"/>
      <c r="I291" s="131"/>
      <c r="J291" s="131"/>
      <c r="K291" s="131"/>
      <c r="L291" s="132"/>
    </row>
    <row r="292" spans="1:12" ht="13.2">
      <c r="A292" s="131"/>
      <c r="B292" s="131"/>
      <c r="C292" s="131"/>
      <c r="D292" s="131"/>
      <c r="E292" s="131"/>
      <c r="F292" s="131"/>
      <c r="G292" s="131"/>
      <c r="H292" s="131"/>
      <c r="I292" s="131"/>
      <c r="J292" s="131"/>
      <c r="K292" s="131"/>
      <c r="L292" s="132"/>
    </row>
    <row r="293" spans="1:12" ht="13.2">
      <c r="A293" s="131"/>
      <c r="B293" s="131"/>
      <c r="C293" s="131"/>
      <c r="D293" s="131"/>
      <c r="E293" s="131"/>
      <c r="F293" s="131"/>
      <c r="G293" s="131"/>
      <c r="H293" s="131"/>
      <c r="I293" s="131"/>
      <c r="J293" s="131"/>
      <c r="K293" s="131"/>
      <c r="L293" s="132"/>
    </row>
    <row r="294" spans="1:12" ht="13.2">
      <c r="A294" s="131"/>
      <c r="B294" s="131"/>
      <c r="C294" s="131"/>
      <c r="D294" s="131"/>
      <c r="E294" s="131"/>
      <c r="F294" s="131"/>
      <c r="G294" s="131"/>
      <c r="H294" s="131"/>
      <c r="I294" s="131"/>
      <c r="J294" s="131"/>
      <c r="K294" s="131"/>
      <c r="L294" s="132"/>
    </row>
    <row r="295" spans="1:12" ht="13.2">
      <c r="A295" s="131"/>
      <c r="B295" s="131"/>
      <c r="C295" s="131"/>
      <c r="D295" s="131"/>
      <c r="E295" s="131"/>
      <c r="F295" s="131"/>
      <c r="G295" s="131"/>
      <c r="H295" s="131"/>
      <c r="I295" s="131"/>
      <c r="J295" s="131"/>
      <c r="K295" s="131"/>
      <c r="L295" s="132"/>
    </row>
    <row r="296" spans="1:12" ht="13.2">
      <c r="A296" s="131"/>
      <c r="B296" s="131"/>
      <c r="C296" s="131"/>
      <c r="D296" s="131"/>
      <c r="E296" s="131"/>
      <c r="F296" s="131"/>
      <c r="G296" s="131"/>
      <c r="H296" s="131"/>
      <c r="I296" s="131"/>
      <c r="J296" s="131"/>
      <c r="K296" s="131"/>
      <c r="L296" s="132"/>
    </row>
    <row r="297" spans="1:12" ht="13.2">
      <c r="A297" s="131"/>
      <c r="B297" s="131"/>
      <c r="C297" s="131"/>
      <c r="D297" s="131"/>
      <c r="E297" s="131"/>
      <c r="F297" s="131"/>
      <c r="G297" s="131"/>
      <c r="H297" s="131"/>
      <c r="I297" s="131"/>
      <c r="J297" s="131"/>
      <c r="K297" s="131"/>
      <c r="L297" s="132"/>
    </row>
    <row r="298" spans="1:12" ht="13.2">
      <c r="A298" s="131"/>
      <c r="B298" s="131"/>
      <c r="C298" s="131"/>
      <c r="D298" s="131"/>
      <c r="E298" s="131"/>
      <c r="F298" s="131"/>
      <c r="G298" s="131"/>
      <c r="H298" s="131"/>
      <c r="I298" s="131"/>
      <c r="J298" s="131"/>
      <c r="K298" s="131"/>
      <c r="L298" s="132"/>
    </row>
    <row r="299" spans="1:12" ht="13.2">
      <c r="A299" s="131"/>
      <c r="B299" s="131"/>
      <c r="C299" s="131"/>
      <c r="D299" s="131"/>
      <c r="E299" s="131"/>
      <c r="F299" s="131"/>
      <c r="G299" s="131"/>
      <c r="H299" s="131"/>
      <c r="I299" s="131"/>
      <c r="J299" s="131"/>
      <c r="K299" s="131"/>
      <c r="L299" s="132"/>
    </row>
    <row r="300" spans="1:12" ht="13.2">
      <c r="A300" s="131"/>
      <c r="B300" s="131"/>
      <c r="C300" s="131"/>
      <c r="D300" s="131"/>
      <c r="E300" s="131"/>
      <c r="F300" s="131"/>
      <c r="G300" s="131"/>
      <c r="H300" s="131"/>
      <c r="I300" s="131"/>
      <c r="J300" s="131"/>
      <c r="K300" s="131"/>
      <c r="L300" s="132"/>
    </row>
    <row r="301" spans="1:12" ht="13.2">
      <c r="A301" s="131"/>
      <c r="B301" s="131"/>
      <c r="C301" s="131"/>
      <c r="D301" s="131"/>
      <c r="E301" s="131"/>
      <c r="F301" s="131"/>
      <c r="G301" s="131"/>
      <c r="H301" s="131"/>
      <c r="I301" s="131"/>
      <c r="J301" s="131"/>
      <c r="K301" s="131"/>
      <c r="L301" s="132"/>
    </row>
    <row r="302" spans="1:12" ht="13.2">
      <c r="A302" s="131"/>
      <c r="B302" s="131"/>
      <c r="C302" s="131"/>
      <c r="D302" s="131"/>
      <c r="E302" s="131"/>
      <c r="F302" s="131"/>
      <c r="G302" s="131"/>
      <c r="H302" s="131"/>
      <c r="I302" s="131"/>
      <c r="J302" s="131"/>
      <c r="K302" s="131"/>
      <c r="L302" s="132"/>
    </row>
    <row r="303" spans="1:12" ht="13.2">
      <c r="A303" s="131"/>
      <c r="B303" s="131"/>
      <c r="C303" s="131"/>
      <c r="D303" s="131"/>
      <c r="E303" s="131"/>
      <c r="F303" s="131"/>
      <c r="G303" s="131"/>
      <c r="H303" s="131"/>
      <c r="I303" s="131"/>
      <c r="J303" s="131"/>
      <c r="K303" s="131"/>
      <c r="L303" s="132"/>
    </row>
    <row r="304" spans="1:12" ht="13.2">
      <c r="A304" s="131"/>
      <c r="B304" s="131"/>
      <c r="C304" s="131"/>
      <c r="D304" s="131"/>
      <c r="E304" s="131"/>
      <c r="F304" s="131"/>
      <c r="G304" s="131"/>
      <c r="H304" s="131"/>
      <c r="I304" s="131"/>
      <c r="J304" s="131"/>
      <c r="K304" s="131"/>
      <c r="L304" s="132"/>
    </row>
    <row r="305" spans="1:12" ht="13.2">
      <c r="A305" s="131"/>
      <c r="B305" s="131"/>
      <c r="C305" s="131"/>
      <c r="D305" s="131"/>
      <c r="E305" s="131"/>
      <c r="F305" s="131"/>
      <c r="G305" s="131"/>
      <c r="H305" s="131"/>
      <c r="I305" s="131"/>
      <c r="J305" s="131"/>
      <c r="K305" s="131"/>
      <c r="L305" s="132"/>
    </row>
    <row r="306" spans="1:12" ht="13.2">
      <c r="A306" s="131"/>
      <c r="B306" s="131"/>
      <c r="C306" s="131"/>
      <c r="D306" s="131"/>
      <c r="E306" s="131"/>
      <c r="F306" s="131"/>
      <c r="G306" s="131"/>
      <c r="H306" s="131"/>
      <c r="I306" s="131"/>
      <c r="J306" s="131"/>
      <c r="K306" s="131"/>
      <c r="L306" s="132"/>
    </row>
    <row r="307" spans="1:12" ht="13.2">
      <c r="A307" s="131"/>
      <c r="B307" s="131"/>
      <c r="C307" s="131"/>
      <c r="D307" s="131"/>
      <c r="E307" s="131"/>
      <c r="F307" s="131"/>
      <c r="G307" s="131"/>
      <c r="H307" s="131"/>
      <c r="I307" s="131"/>
      <c r="J307" s="131"/>
      <c r="K307" s="131"/>
      <c r="L307" s="132"/>
    </row>
    <row r="308" spans="1:12" ht="13.2">
      <c r="A308" s="131"/>
      <c r="B308" s="131"/>
      <c r="C308" s="131"/>
      <c r="D308" s="131"/>
      <c r="E308" s="131"/>
      <c r="F308" s="131"/>
      <c r="G308" s="131"/>
      <c r="H308" s="131"/>
      <c r="I308" s="131"/>
      <c r="J308" s="131"/>
      <c r="K308" s="131"/>
      <c r="L308" s="132"/>
    </row>
    <row r="309" spans="1:12" ht="13.2">
      <c r="A309" s="131"/>
      <c r="B309" s="131"/>
      <c r="C309" s="131"/>
      <c r="D309" s="131"/>
      <c r="E309" s="131"/>
      <c r="F309" s="131"/>
      <c r="G309" s="131"/>
      <c r="H309" s="131"/>
      <c r="I309" s="131"/>
      <c r="J309" s="131"/>
      <c r="K309" s="131"/>
      <c r="L309" s="132"/>
    </row>
    <row r="310" spans="1:12" ht="13.2">
      <c r="A310" s="131"/>
      <c r="B310" s="131"/>
      <c r="C310" s="131"/>
      <c r="D310" s="131"/>
      <c r="E310" s="131"/>
      <c r="F310" s="131"/>
      <c r="G310" s="131"/>
      <c r="H310" s="131"/>
      <c r="I310" s="131"/>
      <c r="J310" s="131"/>
      <c r="K310" s="131"/>
      <c r="L310" s="132"/>
    </row>
    <row r="311" spans="1:12" ht="13.2">
      <c r="A311" s="131"/>
      <c r="B311" s="131"/>
      <c r="C311" s="131"/>
      <c r="D311" s="131"/>
      <c r="E311" s="131"/>
      <c r="F311" s="131"/>
      <c r="G311" s="131"/>
      <c r="H311" s="131"/>
      <c r="I311" s="131"/>
      <c r="J311" s="131"/>
      <c r="K311" s="131"/>
      <c r="L311" s="132"/>
    </row>
    <row r="312" spans="1:12" ht="13.2">
      <c r="A312" s="131"/>
      <c r="B312" s="131"/>
      <c r="C312" s="131"/>
      <c r="D312" s="131"/>
      <c r="E312" s="131"/>
      <c r="F312" s="131"/>
      <c r="G312" s="131"/>
      <c r="H312" s="131"/>
      <c r="I312" s="131"/>
      <c r="J312" s="131"/>
      <c r="K312" s="131"/>
      <c r="L312" s="132"/>
    </row>
    <row r="313" spans="1:12" ht="13.2">
      <c r="A313" s="131"/>
      <c r="B313" s="131"/>
      <c r="C313" s="131"/>
      <c r="D313" s="131"/>
      <c r="E313" s="131"/>
      <c r="F313" s="131"/>
      <c r="G313" s="131"/>
      <c r="H313" s="131"/>
      <c r="I313" s="131"/>
      <c r="J313" s="131"/>
      <c r="K313" s="131"/>
      <c r="L313" s="132"/>
    </row>
    <row r="314" spans="1:12" ht="13.2">
      <c r="A314" s="131"/>
      <c r="B314" s="131"/>
      <c r="C314" s="131"/>
      <c r="D314" s="131"/>
      <c r="E314" s="131"/>
      <c r="F314" s="131"/>
      <c r="G314" s="131"/>
      <c r="H314" s="131"/>
      <c r="I314" s="131"/>
      <c r="J314" s="131"/>
      <c r="K314" s="131"/>
      <c r="L314" s="132"/>
    </row>
    <row r="315" spans="1:12" ht="13.2">
      <c r="A315" s="131"/>
      <c r="B315" s="131"/>
      <c r="C315" s="131"/>
      <c r="D315" s="131"/>
      <c r="E315" s="131"/>
      <c r="F315" s="131"/>
      <c r="G315" s="131"/>
      <c r="H315" s="131"/>
      <c r="I315" s="131"/>
      <c r="J315" s="131"/>
      <c r="K315" s="131"/>
      <c r="L315" s="132"/>
    </row>
    <row r="316" spans="1:12" ht="13.2">
      <c r="A316" s="131"/>
      <c r="B316" s="131"/>
      <c r="C316" s="131"/>
      <c r="D316" s="131"/>
      <c r="E316" s="131"/>
      <c r="F316" s="131"/>
      <c r="G316" s="131"/>
      <c r="H316" s="131"/>
      <c r="I316" s="131"/>
      <c r="J316" s="131"/>
      <c r="K316" s="131"/>
      <c r="L316" s="132"/>
    </row>
    <row r="317" spans="1:12" ht="13.2">
      <c r="A317" s="131"/>
      <c r="B317" s="131"/>
      <c r="C317" s="131"/>
      <c r="D317" s="131"/>
      <c r="E317" s="131"/>
      <c r="F317" s="131"/>
      <c r="G317" s="131"/>
      <c r="H317" s="131"/>
      <c r="I317" s="131"/>
      <c r="J317" s="131"/>
      <c r="K317" s="131"/>
      <c r="L317" s="132"/>
    </row>
    <row r="318" spans="1:12" ht="13.2">
      <c r="A318" s="131"/>
      <c r="B318" s="131"/>
      <c r="C318" s="131"/>
      <c r="D318" s="131"/>
      <c r="E318" s="131"/>
      <c r="F318" s="131"/>
      <c r="G318" s="131"/>
      <c r="H318" s="131"/>
      <c r="I318" s="131"/>
      <c r="J318" s="131"/>
      <c r="K318" s="131"/>
      <c r="L318" s="132"/>
    </row>
    <row r="319" spans="1:12" ht="13.2">
      <c r="A319" s="131"/>
      <c r="B319" s="131"/>
      <c r="C319" s="131"/>
      <c r="D319" s="131"/>
      <c r="E319" s="131"/>
      <c r="F319" s="131"/>
      <c r="G319" s="131"/>
      <c r="H319" s="131"/>
      <c r="I319" s="131"/>
      <c r="J319" s="131"/>
      <c r="K319" s="131"/>
      <c r="L319" s="132"/>
    </row>
    <row r="320" spans="1:12" ht="13.2">
      <c r="A320" s="131"/>
      <c r="B320" s="131"/>
      <c r="C320" s="131"/>
      <c r="D320" s="131"/>
      <c r="E320" s="131"/>
      <c r="F320" s="131"/>
      <c r="G320" s="131"/>
      <c r="H320" s="131"/>
      <c r="I320" s="131"/>
      <c r="J320" s="131"/>
      <c r="K320" s="131"/>
      <c r="L320" s="132"/>
    </row>
    <row r="321" spans="1:12" ht="13.2">
      <c r="A321" s="131"/>
      <c r="B321" s="131"/>
      <c r="C321" s="131"/>
      <c r="D321" s="131"/>
      <c r="E321" s="131"/>
      <c r="F321" s="131"/>
      <c r="G321" s="131"/>
      <c r="H321" s="131"/>
      <c r="I321" s="131"/>
      <c r="J321" s="131"/>
      <c r="K321" s="131"/>
      <c r="L321" s="132"/>
    </row>
    <row r="322" spans="1:12" ht="13.2">
      <c r="A322" s="131"/>
      <c r="B322" s="131"/>
      <c r="C322" s="131"/>
      <c r="D322" s="131"/>
      <c r="E322" s="131"/>
      <c r="F322" s="131"/>
      <c r="G322" s="131"/>
      <c r="H322" s="131"/>
      <c r="I322" s="131"/>
      <c r="J322" s="131"/>
      <c r="K322" s="131"/>
      <c r="L322" s="132"/>
    </row>
    <row r="323" spans="1:12" ht="13.2">
      <c r="A323" s="131"/>
      <c r="B323" s="131"/>
      <c r="C323" s="131"/>
      <c r="D323" s="131"/>
      <c r="E323" s="131"/>
      <c r="F323" s="131"/>
      <c r="G323" s="131"/>
      <c r="H323" s="131"/>
      <c r="I323" s="131"/>
      <c r="J323" s="131"/>
      <c r="K323" s="131"/>
      <c r="L323" s="132"/>
    </row>
    <row r="324" spans="1:12" ht="13.2">
      <c r="A324" s="131"/>
      <c r="B324" s="131"/>
      <c r="C324" s="131"/>
      <c r="D324" s="131"/>
      <c r="E324" s="131"/>
      <c r="F324" s="131"/>
      <c r="G324" s="131"/>
      <c r="H324" s="131"/>
      <c r="I324" s="131"/>
      <c r="J324" s="131"/>
      <c r="K324" s="131"/>
      <c r="L324" s="132"/>
    </row>
    <row r="325" spans="1:12" ht="13.2">
      <c r="A325" s="131"/>
      <c r="B325" s="131"/>
      <c r="C325" s="131"/>
      <c r="D325" s="131"/>
      <c r="E325" s="131"/>
      <c r="F325" s="131"/>
      <c r="G325" s="131"/>
      <c r="H325" s="131"/>
      <c r="I325" s="131"/>
      <c r="J325" s="131"/>
      <c r="K325" s="131"/>
      <c r="L325" s="132"/>
    </row>
    <row r="326" spans="1:12" ht="13.2">
      <c r="A326" s="131"/>
      <c r="B326" s="131"/>
      <c r="C326" s="131"/>
      <c r="D326" s="131"/>
      <c r="E326" s="131"/>
      <c r="F326" s="131"/>
      <c r="G326" s="131"/>
      <c r="H326" s="131"/>
      <c r="I326" s="131"/>
      <c r="J326" s="131"/>
      <c r="K326" s="131"/>
      <c r="L326" s="132"/>
    </row>
    <row r="327" spans="1:12" ht="13.2">
      <c r="A327" s="131"/>
      <c r="B327" s="131"/>
      <c r="C327" s="131"/>
      <c r="D327" s="131"/>
      <c r="E327" s="131"/>
      <c r="F327" s="131"/>
      <c r="G327" s="131"/>
      <c r="H327" s="131"/>
      <c r="I327" s="131"/>
      <c r="J327" s="131"/>
      <c r="K327" s="131"/>
      <c r="L327" s="132"/>
    </row>
    <row r="328" spans="1:12" ht="13.2">
      <c r="A328" s="131"/>
      <c r="B328" s="131"/>
      <c r="C328" s="131"/>
      <c r="D328" s="131"/>
      <c r="E328" s="131"/>
      <c r="F328" s="131"/>
      <c r="G328" s="131"/>
      <c r="H328" s="131"/>
      <c r="I328" s="131"/>
      <c r="J328" s="131"/>
      <c r="K328" s="131"/>
      <c r="L328" s="132"/>
    </row>
    <row r="329" spans="1:12" ht="13.2">
      <c r="A329" s="131"/>
      <c r="B329" s="131"/>
      <c r="C329" s="131"/>
      <c r="D329" s="131"/>
      <c r="E329" s="131"/>
      <c r="F329" s="131"/>
      <c r="G329" s="131"/>
      <c r="H329" s="131"/>
      <c r="I329" s="131"/>
      <c r="J329" s="131"/>
      <c r="K329" s="131"/>
      <c r="L329" s="132"/>
    </row>
    <row r="330" spans="1:12" ht="13.2">
      <c r="A330" s="131"/>
      <c r="B330" s="131"/>
      <c r="C330" s="131"/>
      <c r="D330" s="131"/>
      <c r="E330" s="131"/>
      <c r="F330" s="131"/>
      <c r="G330" s="131"/>
      <c r="H330" s="131"/>
      <c r="I330" s="131"/>
      <c r="J330" s="131"/>
      <c r="K330" s="131"/>
      <c r="L330" s="132"/>
    </row>
    <row r="331" spans="1:12" ht="13.2">
      <c r="A331" s="131"/>
      <c r="B331" s="131"/>
      <c r="C331" s="131"/>
      <c r="D331" s="131"/>
      <c r="E331" s="131"/>
      <c r="F331" s="131"/>
      <c r="G331" s="131"/>
      <c r="H331" s="131"/>
      <c r="I331" s="131"/>
      <c r="J331" s="131"/>
      <c r="K331" s="131"/>
      <c r="L331" s="132"/>
    </row>
    <row r="332" spans="1:12" ht="13.2">
      <c r="A332" s="131"/>
      <c r="B332" s="131"/>
      <c r="C332" s="131"/>
      <c r="D332" s="131"/>
      <c r="E332" s="131"/>
      <c r="F332" s="131"/>
      <c r="G332" s="131"/>
      <c r="H332" s="131"/>
      <c r="I332" s="131"/>
      <c r="J332" s="131"/>
      <c r="K332" s="131"/>
      <c r="L332" s="132"/>
    </row>
    <row r="333" spans="1:12" ht="13.2">
      <c r="A333" s="131"/>
      <c r="B333" s="131"/>
      <c r="C333" s="131"/>
      <c r="D333" s="131"/>
      <c r="E333" s="131"/>
      <c r="F333" s="131"/>
      <c r="G333" s="131"/>
      <c r="H333" s="131"/>
      <c r="I333" s="131"/>
      <c r="J333" s="131"/>
      <c r="K333" s="131"/>
      <c r="L333" s="132"/>
    </row>
    <row r="334" spans="1:12" ht="13.2">
      <c r="A334" s="131"/>
      <c r="B334" s="131"/>
      <c r="C334" s="131"/>
      <c r="D334" s="131"/>
      <c r="E334" s="131"/>
      <c r="F334" s="131"/>
      <c r="G334" s="131"/>
      <c r="H334" s="131"/>
      <c r="I334" s="131"/>
      <c r="J334" s="131"/>
      <c r="K334" s="131"/>
      <c r="L334" s="132"/>
    </row>
    <row r="335" spans="1:12" ht="13.2">
      <c r="A335" s="131"/>
      <c r="B335" s="131"/>
      <c r="C335" s="131"/>
      <c r="D335" s="131"/>
      <c r="E335" s="131"/>
      <c r="F335" s="131"/>
      <c r="G335" s="131"/>
      <c r="H335" s="131"/>
      <c r="I335" s="131"/>
      <c r="J335" s="131"/>
      <c r="K335" s="131"/>
      <c r="L335" s="132"/>
    </row>
    <row r="336" spans="1:12" ht="13.2">
      <c r="A336" s="131"/>
      <c r="B336" s="131"/>
      <c r="C336" s="131"/>
      <c r="D336" s="131"/>
      <c r="E336" s="131"/>
      <c r="F336" s="131"/>
      <c r="G336" s="131"/>
      <c r="H336" s="131"/>
      <c r="I336" s="131"/>
      <c r="J336" s="131"/>
      <c r="K336" s="131"/>
      <c r="L336" s="132"/>
    </row>
    <row r="337" spans="1:12" ht="13.2">
      <c r="A337" s="131"/>
      <c r="B337" s="131"/>
      <c r="C337" s="131"/>
      <c r="D337" s="131"/>
      <c r="E337" s="131"/>
      <c r="F337" s="131"/>
      <c r="G337" s="131"/>
      <c r="H337" s="131"/>
      <c r="I337" s="131"/>
      <c r="J337" s="131"/>
      <c r="K337" s="131"/>
      <c r="L337" s="132"/>
    </row>
    <row r="338" spans="1:12" ht="13.2">
      <c r="A338" s="131"/>
      <c r="B338" s="131"/>
      <c r="C338" s="131"/>
      <c r="D338" s="131"/>
      <c r="E338" s="131"/>
      <c r="F338" s="131"/>
      <c r="G338" s="131"/>
      <c r="H338" s="131"/>
      <c r="I338" s="131"/>
      <c r="J338" s="131"/>
      <c r="K338" s="131"/>
      <c r="L338" s="132"/>
    </row>
    <row r="339" spans="1:12" ht="13.2">
      <c r="A339" s="131"/>
      <c r="B339" s="131"/>
      <c r="C339" s="131"/>
      <c r="D339" s="131"/>
      <c r="E339" s="131"/>
      <c r="F339" s="131"/>
      <c r="G339" s="131"/>
      <c r="H339" s="131"/>
      <c r="I339" s="131"/>
      <c r="J339" s="131"/>
      <c r="K339" s="131"/>
      <c r="L339" s="132"/>
    </row>
    <row r="340" spans="1:12" ht="13.2">
      <c r="A340" s="131"/>
      <c r="B340" s="131"/>
      <c r="C340" s="131"/>
      <c r="D340" s="131"/>
      <c r="E340" s="131"/>
      <c r="F340" s="131"/>
      <c r="G340" s="131"/>
      <c r="H340" s="131"/>
      <c r="I340" s="131"/>
      <c r="J340" s="131"/>
      <c r="K340" s="131"/>
      <c r="L340" s="132"/>
    </row>
    <row r="341" spans="1:12" ht="13.2">
      <c r="A341" s="131"/>
      <c r="B341" s="131"/>
      <c r="C341" s="131"/>
      <c r="D341" s="131"/>
      <c r="E341" s="131"/>
      <c r="F341" s="131"/>
      <c r="G341" s="131"/>
      <c r="H341" s="131"/>
      <c r="I341" s="131"/>
      <c r="J341" s="131"/>
      <c r="K341" s="131"/>
      <c r="L341" s="132"/>
    </row>
    <row r="342" spans="1:12" ht="13.2">
      <c r="A342" s="131"/>
      <c r="B342" s="131"/>
      <c r="C342" s="131"/>
      <c r="D342" s="131"/>
      <c r="E342" s="131"/>
      <c r="F342" s="131"/>
      <c r="G342" s="131"/>
      <c r="H342" s="131"/>
      <c r="I342" s="131"/>
      <c r="J342" s="131"/>
      <c r="K342" s="131"/>
      <c r="L342" s="132"/>
    </row>
    <row r="343" spans="1:12" ht="13.2">
      <c r="A343" s="131"/>
      <c r="B343" s="131"/>
      <c r="C343" s="131"/>
      <c r="D343" s="131"/>
      <c r="E343" s="131"/>
      <c r="F343" s="131"/>
      <c r="G343" s="131"/>
      <c r="H343" s="131"/>
      <c r="I343" s="131"/>
      <c r="J343" s="131"/>
      <c r="K343" s="131"/>
      <c r="L343" s="132"/>
    </row>
    <row r="344" spans="1:12" ht="13.2">
      <c r="A344" s="131"/>
      <c r="B344" s="131"/>
      <c r="C344" s="131"/>
      <c r="D344" s="131"/>
      <c r="E344" s="131"/>
      <c r="F344" s="131"/>
      <c r="G344" s="131"/>
      <c r="H344" s="131"/>
      <c r="I344" s="131"/>
      <c r="J344" s="131"/>
      <c r="K344" s="131"/>
      <c r="L344" s="132"/>
    </row>
    <row r="345" spans="1:12" ht="13.2">
      <c r="A345" s="131"/>
      <c r="B345" s="131"/>
      <c r="C345" s="131"/>
      <c r="D345" s="131"/>
      <c r="E345" s="131"/>
      <c r="F345" s="131"/>
      <c r="G345" s="131"/>
      <c r="H345" s="131"/>
      <c r="I345" s="131"/>
      <c r="J345" s="131"/>
      <c r="K345" s="131"/>
      <c r="L345" s="132"/>
    </row>
    <row r="346" spans="1:12" ht="13.2">
      <c r="A346" s="131"/>
      <c r="B346" s="131"/>
      <c r="C346" s="131"/>
      <c r="D346" s="131"/>
      <c r="E346" s="131"/>
      <c r="F346" s="131"/>
      <c r="G346" s="131"/>
      <c r="H346" s="131"/>
      <c r="I346" s="131"/>
      <c r="J346" s="131"/>
      <c r="K346" s="131"/>
      <c r="L346" s="132"/>
    </row>
    <row r="347" spans="1:12" ht="13.2">
      <c r="A347" s="131"/>
      <c r="B347" s="131"/>
      <c r="C347" s="131"/>
      <c r="D347" s="131"/>
      <c r="E347" s="131"/>
      <c r="F347" s="131"/>
      <c r="G347" s="131"/>
      <c r="H347" s="131"/>
      <c r="I347" s="131"/>
      <c r="J347" s="131"/>
      <c r="K347" s="131"/>
      <c r="L347" s="132"/>
    </row>
    <row r="348" spans="1:12" ht="13.2">
      <c r="A348" s="131"/>
      <c r="B348" s="131"/>
      <c r="C348" s="131"/>
      <c r="D348" s="131"/>
      <c r="E348" s="131"/>
      <c r="F348" s="131"/>
      <c r="G348" s="131"/>
      <c r="H348" s="131"/>
      <c r="I348" s="131"/>
      <c r="J348" s="131"/>
      <c r="K348" s="131"/>
      <c r="L348" s="132"/>
    </row>
    <row r="349" spans="1:12" ht="13.2">
      <c r="A349" s="131"/>
      <c r="B349" s="131"/>
      <c r="C349" s="131"/>
      <c r="D349" s="131"/>
      <c r="E349" s="131"/>
      <c r="F349" s="131"/>
      <c r="G349" s="131"/>
      <c r="H349" s="131"/>
      <c r="I349" s="131"/>
      <c r="J349" s="131"/>
      <c r="K349" s="131"/>
      <c r="L349" s="132"/>
    </row>
    <row r="350" spans="1:12" ht="13.2">
      <c r="A350" s="131"/>
      <c r="B350" s="131"/>
      <c r="C350" s="131"/>
      <c r="D350" s="131"/>
      <c r="E350" s="131"/>
      <c r="F350" s="131"/>
      <c r="G350" s="131"/>
      <c r="H350" s="131"/>
      <c r="I350" s="131"/>
      <c r="J350" s="131"/>
      <c r="K350" s="131"/>
      <c r="L350" s="132"/>
    </row>
    <row r="351" spans="1:12" ht="13.2">
      <c r="A351" s="131"/>
      <c r="B351" s="131"/>
      <c r="C351" s="131"/>
      <c r="D351" s="131"/>
      <c r="E351" s="131"/>
      <c r="F351" s="131"/>
      <c r="G351" s="131"/>
      <c r="H351" s="131"/>
      <c r="I351" s="131"/>
      <c r="J351" s="131"/>
      <c r="K351" s="131"/>
      <c r="L351" s="132"/>
    </row>
    <row r="352" spans="1:12" ht="13.2">
      <c r="A352" s="131"/>
      <c r="B352" s="131"/>
      <c r="C352" s="131"/>
      <c r="D352" s="131"/>
      <c r="E352" s="131"/>
      <c r="F352" s="131"/>
      <c r="G352" s="131"/>
      <c r="H352" s="131"/>
      <c r="I352" s="131"/>
      <c r="J352" s="131"/>
      <c r="K352" s="131"/>
      <c r="L352" s="132"/>
    </row>
    <row r="353" spans="1:12" ht="13.2">
      <c r="A353" s="131"/>
      <c r="B353" s="131"/>
      <c r="C353" s="131"/>
      <c r="D353" s="131"/>
      <c r="E353" s="131"/>
      <c r="F353" s="131"/>
      <c r="G353" s="131"/>
      <c r="H353" s="131"/>
      <c r="I353" s="131"/>
      <c r="J353" s="131"/>
      <c r="K353" s="131"/>
      <c r="L353" s="132"/>
    </row>
    <row r="354" spans="1:12" ht="13.2">
      <c r="A354" s="131"/>
      <c r="B354" s="131"/>
      <c r="C354" s="131"/>
      <c r="D354" s="131"/>
      <c r="E354" s="131"/>
      <c r="F354" s="131"/>
      <c r="G354" s="131"/>
      <c r="H354" s="131"/>
      <c r="I354" s="131"/>
      <c r="J354" s="131"/>
      <c r="K354" s="131"/>
      <c r="L354" s="132"/>
    </row>
    <row r="355" spans="1:12" ht="13.2">
      <c r="A355" s="131"/>
      <c r="B355" s="131"/>
      <c r="C355" s="131"/>
      <c r="D355" s="131"/>
      <c r="E355" s="131"/>
      <c r="F355" s="131"/>
      <c r="G355" s="131"/>
      <c r="H355" s="131"/>
      <c r="I355" s="131"/>
      <c r="J355" s="131"/>
      <c r="K355" s="131"/>
      <c r="L355" s="132"/>
    </row>
    <row r="356" spans="1:12" ht="13.2">
      <c r="A356" s="131"/>
      <c r="B356" s="131"/>
      <c r="C356" s="131"/>
      <c r="D356" s="131"/>
      <c r="E356" s="131"/>
      <c r="F356" s="131"/>
      <c r="G356" s="131"/>
      <c r="H356" s="131"/>
      <c r="I356" s="131"/>
      <c r="J356" s="131"/>
      <c r="K356" s="131"/>
      <c r="L356" s="132"/>
    </row>
    <row r="357" spans="1:12" ht="13.2">
      <c r="A357" s="131"/>
      <c r="B357" s="131"/>
      <c r="C357" s="131"/>
      <c r="D357" s="131"/>
      <c r="E357" s="131"/>
      <c r="F357" s="131"/>
      <c r="G357" s="131"/>
      <c r="H357" s="131"/>
      <c r="I357" s="131"/>
      <c r="J357" s="131"/>
      <c r="K357" s="131"/>
      <c r="L357" s="132"/>
    </row>
    <row r="358" spans="1:12" ht="13.2">
      <c r="A358" s="131"/>
      <c r="B358" s="131"/>
      <c r="C358" s="131"/>
      <c r="D358" s="131"/>
      <c r="E358" s="131"/>
      <c r="F358" s="131"/>
      <c r="G358" s="131"/>
      <c r="H358" s="131"/>
      <c r="I358" s="131"/>
      <c r="J358" s="131"/>
      <c r="K358" s="131"/>
      <c r="L358" s="132"/>
    </row>
    <row r="359" spans="1:12" ht="13.2">
      <c r="A359" s="131"/>
      <c r="B359" s="131"/>
      <c r="C359" s="131"/>
      <c r="D359" s="131"/>
      <c r="E359" s="131"/>
      <c r="F359" s="131"/>
      <c r="G359" s="131"/>
      <c r="H359" s="131"/>
      <c r="I359" s="131"/>
      <c r="J359" s="131"/>
      <c r="K359" s="131"/>
      <c r="L359" s="132"/>
    </row>
    <row r="360" spans="1:12" ht="13.2">
      <c r="A360" s="131"/>
      <c r="B360" s="131"/>
      <c r="C360" s="131"/>
      <c r="D360" s="131"/>
      <c r="E360" s="131"/>
      <c r="F360" s="131"/>
      <c r="G360" s="131"/>
      <c r="H360" s="131"/>
      <c r="I360" s="131"/>
      <c r="J360" s="131"/>
      <c r="K360" s="131"/>
      <c r="L360" s="132"/>
    </row>
    <row r="361" spans="1:12" ht="13.2">
      <c r="A361" s="131"/>
      <c r="B361" s="131"/>
      <c r="C361" s="131"/>
      <c r="D361" s="131"/>
      <c r="E361" s="131"/>
      <c r="F361" s="131"/>
      <c r="G361" s="131"/>
      <c r="H361" s="131"/>
      <c r="I361" s="131"/>
      <c r="J361" s="131"/>
      <c r="K361" s="131"/>
      <c r="L361" s="132"/>
    </row>
    <row r="362" spans="1:12" ht="13.2">
      <c r="A362" s="131"/>
      <c r="B362" s="131"/>
      <c r="C362" s="131"/>
      <c r="D362" s="131"/>
      <c r="E362" s="131"/>
      <c r="F362" s="131"/>
      <c r="G362" s="131"/>
      <c r="H362" s="131"/>
      <c r="I362" s="131"/>
      <c r="J362" s="131"/>
      <c r="K362" s="131"/>
      <c r="L362" s="132"/>
    </row>
    <row r="363" spans="1:12" ht="13.2">
      <c r="A363" s="131"/>
      <c r="B363" s="131"/>
      <c r="C363" s="131"/>
      <c r="D363" s="131"/>
      <c r="E363" s="131"/>
      <c r="F363" s="131"/>
      <c r="G363" s="131"/>
      <c r="H363" s="131"/>
      <c r="I363" s="131"/>
      <c r="J363" s="131"/>
      <c r="K363" s="131"/>
      <c r="L363" s="132"/>
    </row>
    <row r="364" spans="1:12" ht="13.2">
      <c r="A364" s="131"/>
      <c r="B364" s="131"/>
      <c r="C364" s="131"/>
      <c r="D364" s="131"/>
      <c r="E364" s="131"/>
      <c r="F364" s="131"/>
      <c r="G364" s="131"/>
      <c r="H364" s="131"/>
      <c r="I364" s="131"/>
      <c r="J364" s="131"/>
      <c r="K364" s="131"/>
      <c r="L364" s="132"/>
    </row>
    <row r="365" spans="1:12" ht="13.2">
      <c r="A365" s="131"/>
      <c r="B365" s="131"/>
      <c r="C365" s="131"/>
      <c r="D365" s="131"/>
      <c r="E365" s="131"/>
      <c r="F365" s="131"/>
      <c r="G365" s="131"/>
      <c r="H365" s="131"/>
      <c r="I365" s="131"/>
      <c r="J365" s="131"/>
      <c r="K365" s="131"/>
      <c r="L365" s="132"/>
    </row>
    <row r="366" spans="1:12" ht="13.2">
      <c r="A366" s="131"/>
      <c r="B366" s="131"/>
      <c r="C366" s="131"/>
      <c r="D366" s="131"/>
      <c r="E366" s="131"/>
      <c r="F366" s="131"/>
      <c r="G366" s="131"/>
      <c r="H366" s="131"/>
      <c r="I366" s="131"/>
      <c r="J366" s="131"/>
      <c r="K366" s="131"/>
      <c r="L366" s="132"/>
    </row>
    <row r="367" spans="1:12" ht="13.2">
      <c r="A367" s="131"/>
      <c r="B367" s="131"/>
      <c r="C367" s="131"/>
      <c r="D367" s="131"/>
      <c r="E367" s="131"/>
      <c r="F367" s="131"/>
      <c r="G367" s="131"/>
      <c r="H367" s="131"/>
      <c r="I367" s="131"/>
      <c r="J367" s="131"/>
      <c r="K367" s="131"/>
      <c r="L367" s="132"/>
    </row>
    <row r="368" spans="1:12" ht="13.2">
      <c r="A368" s="131"/>
      <c r="B368" s="131"/>
      <c r="C368" s="131"/>
      <c r="D368" s="131"/>
      <c r="E368" s="131"/>
      <c r="F368" s="131"/>
      <c r="G368" s="131"/>
      <c r="H368" s="131"/>
      <c r="I368" s="131"/>
      <c r="J368" s="131"/>
      <c r="K368" s="131"/>
      <c r="L368" s="132"/>
    </row>
    <row r="369" spans="1:12" ht="13.2">
      <c r="A369" s="131"/>
      <c r="B369" s="131"/>
      <c r="C369" s="131"/>
      <c r="D369" s="131"/>
      <c r="E369" s="131"/>
      <c r="F369" s="131"/>
      <c r="G369" s="131"/>
      <c r="H369" s="131"/>
      <c r="I369" s="131"/>
      <c r="J369" s="131"/>
      <c r="K369" s="131"/>
      <c r="L369" s="132"/>
    </row>
    <row r="370" spans="1:12" ht="13.2">
      <c r="A370" s="131"/>
      <c r="B370" s="131"/>
      <c r="C370" s="131"/>
      <c r="D370" s="131"/>
      <c r="E370" s="131"/>
      <c r="F370" s="131"/>
      <c r="G370" s="131"/>
      <c r="H370" s="131"/>
      <c r="I370" s="131"/>
      <c r="J370" s="131"/>
      <c r="K370" s="131"/>
      <c r="L370" s="132"/>
    </row>
    <row r="371" spans="1:12" ht="13.2">
      <c r="A371" s="131"/>
      <c r="B371" s="131"/>
      <c r="C371" s="131"/>
      <c r="D371" s="131"/>
      <c r="E371" s="131"/>
      <c r="F371" s="131"/>
      <c r="G371" s="131"/>
      <c r="H371" s="131"/>
      <c r="I371" s="131"/>
      <c r="J371" s="131"/>
      <c r="K371" s="131"/>
      <c r="L371" s="132"/>
    </row>
    <row r="372" spans="1:12" ht="13.2">
      <c r="A372" s="131"/>
      <c r="B372" s="131"/>
      <c r="C372" s="131"/>
      <c r="D372" s="131"/>
      <c r="E372" s="131"/>
      <c r="F372" s="131"/>
      <c r="G372" s="131"/>
      <c r="H372" s="131"/>
      <c r="I372" s="131"/>
      <c r="J372" s="131"/>
      <c r="K372" s="131"/>
      <c r="L372" s="132"/>
    </row>
    <row r="373" spans="1:12" ht="13.2">
      <c r="A373" s="131"/>
      <c r="B373" s="131"/>
      <c r="C373" s="131"/>
      <c r="D373" s="131"/>
      <c r="E373" s="131"/>
      <c r="F373" s="131"/>
      <c r="G373" s="131"/>
      <c r="H373" s="131"/>
      <c r="I373" s="131"/>
      <c r="J373" s="131"/>
      <c r="K373" s="131"/>
      <c r="L373" s="132"/>
    </row>
    <row r="374" spans="1:12" ht="13.2">
      <c r="A374" s="131"/>
      <c r="B374" s="131"/>
      <c r="C374" s="131"/>
      <c r="D374" s="131"/>
      <c r="E374" s="131"/>
      <c r="F374" s="131"/>
      <c r="G374" s="131"/>
      <c r="H374" s="131"/>
      <c r="I374" s="131"/>
      <c r="J374" s="131"/>
      <c r="K374" s="131"/>
      <c r="L374" s="132"/>
    </row>
    <row r="375" spans="1:12" ht="13.2">
      <c r="A375" s="131"/>
      <c r="B375" s="131"/>
      <c r="C375" s="131"/>
      <c r="D375" s="131"/>
      <c r="E375" s="131"/>
      <c r="F375" s="131"/>
      <c r="G375" s="131"/>
      <c r="H375" s="131"/>
      <c r="I375" s="131"/>
      <c r="J375" s="131"/>
      <c r="K375" s="131"/>
      <c r="L375" s="132"/>
    </row>
    <row r="376" spans="1:12" ht="13.2">
      <c r="A376" s="131"/>
      <c r="B376" s="131"/>
      <c r="C376" s="131"/>
      <c r="D376" s="131"/>
      <c r="E376" s="131"/>
      <c r="F376" s="131"/>
      <c r="G376" s="131"/>
      <c r="H376" s="131"/>
      <c r="I376" s="131"/>
      <c r="J376" s="131"/>
      <c r="K376" s="131"/>
      <c r="L376" s="132"/>
    </row>
    <row r="377" spans="1:12" ht="13.2">
      <c r="A377" s="131"/>
      <c r="B377" s="131"/>
      <c r="C377" s="131"/>
      <c r="D377" s="131"/>
      <c r="E377" s="131"/>
      <c r="F377" s="131"/>
      <c r="G377" s="131"/>
      <c r="H377" s="131"/>
      <c r="I377" s="131"/>
      <c r="J377" s="131"/>
      <c r="K377" s="131"/>
      <c r="L377" s="132"/>
    </row>
    <row r="378" spans="1:12" ht="13.2">
      <c r="A378" s="131"/>
      <c r="B378" s="131"/>
      <c r="C378" s="131"/>
      <c r="D378" s="131"/>
      <c r="E378" s="131"/>
      <c r="F378" s="131"/>
      <c r="G378" s="131"/>
      <c r="H378" s="131"/>
      <c r="I378" s="131"/>
      <c r="J378" s="131"/>
      <c r="K378" s="131"/>
      <c r="L378" s="132"/>
    </row>
    <row r="379" spans="1:12" ht="13.2">
      <c r="A379" s="131"/>
      <c r="B379" s="131"/>
      <c r="C379" s="131"/>
      <c r="D379" s="131"/>
      <c r="E379" s="131"/>
      <c r="F379" s="131"/>
      <c r="G379" s="131"/>
      <c r="H379" s="131"/>
      <c r="I379" s="131"/>
      <c r="J379" s="131"/>
      <c r="K379" s="131"/>
      <c r="L379" s="132"/>
    </row>
    <row r="380" spans="1:12" ht="13.2">
      <c r="A380" s="131"/>
      <c r="B380" s="131"/>
      <c r="C380" s="131"/>
      <c r="D380" s="131"/>
      <c r="E380" s="131"/>
      <c r="F380" s="131"/>
      <c r="G380" s="131"/>
      <c r="H380" s="131"/>
      <c r="I380" s="131"/>
      <c r="J380" s="131"/>
      <c r="K380" s="131"/>
      <c r="L380" s="132"/>
    </row>
    <row r="381" spans="1:12" ht="13.2">
      <c r="A381" s="131"/>
      <c r="B381" s="131"/>
      <c r="C381" s="131"/>
      <c r="D381" s="131"/>
      <c r="E381" s="131"/>
      <c r="F381" s="131"/>
      <c r="G381" s="131"/>
      <c r="H381" s="131"/>
      <c r="I381" s="131"/>
      <c r="J381" s="131"/>
      <c r="K381" s="131"/>
      <c r="L381" s="132"/>
    </row>
    <row r="382" spans="1:12" ht="13.2">
      <c r="A382" s="131"/>
      <c r="B382" s="131"/>
      <c r="C382" s="131"/>
      <c r="D382" s="131"/>
      <c r="E382" s="131"/>
      <c r="F382" s="131"/>
      <c r="G382" s="131"/>
      <c r="H382" s="131"/>
      <c r="I382" s="131"/>
      <c r="J382" s="131"/>
      <c r="K382" s="131"/>
      <c r="L382" s="132"/>
    </row>
    <row r="383" spans="1:12" ht="13.2">
      <c r="A383" s="131"/>
      <c r="B383" s="131"/>
      <c r="C383" s="131"/>
      <c r="D383" s="131"/>
      <c r="E383" s="131"/>
      <c r="F383" s="131"/>
      <c r="G383" s="131"/>
      <c r="H383" s="131"/>
      <c r="I383" s="131"/>
      <c r="J383" s="131"/>
      <c r="K383" s="131"/>
      <c r="L383" s="132"/>
    </row>
    <row r="384" spans="1:12" ht="13.2">
      <c r="A384" s="131"/>
      <c r="B384" s="131"/>
      <c r="C384" s="131"/>
      <c r="D384" s="131"/>
      <c r="E384" s="131"/>
      <c r="F384" s="131"/>
      <c r="G384" s="131"/>
      <c r="H384" s="131"/>
      <c r="I384" s="131"/>
      <c r="J384" s="131"/>
      <c r="K384" s="131"/>
      <c r="L384" s="132"/>
    </row>
    <row r="385" spans="1:12" ht="13.2">
      <c r="A385" s="131"/>
      <c r="B385" s="131"/>
      <c r="C385" s="131"/>
      <c r="D385" s="131"/>
      <c r="E385" s="131"/>
      <c r="F385" s="131"/>
      <c r="G385" s="131"/>
      <c r="H385" s="131"/>
      <c r="I385" s="131"/>
      <c r="J385" s="131"/>
      <c r="K385" s="131"/>
      <c r="L385" s="132"/>
    </row>
    <row r="386" spans="1:12" ht="13.2">
      <c r="A386" s="131"/>
      <c r="B386" s="131"/>
      <c r="C386" s="131"/>
      <c r="D386" s="131"/>
      <c r="E386" s="131"/>
      <c r="F386" s="131"/>
      <c r="G386" s="131"/>
      <c r="H386" s="131"/>
      <c r="I386" s="131"/>
      <c r="J386" s="131"/>
      <c r="K386" s="131"/>
      <c r="L386" s="132"/>
    </row>
    <row r="387" spans="1:12" ht="13.2">
      <c r="A387" s="131"/>
      <c r="B387" s="131"/>
      <c r="C387" s="131"/>
      <c r="D387" s="131"/>
      <c r="E387" s="131"/>
      <c r="F387" s="131"/>
      <c r="G387" s="131"/>
      <c r="H387" s="131"/>
      <c r="I387" s="131"/>
      <c r="J387" s="131"/>
      <c r="K387" s="131"/>
      <c r="L387" s="132"/>
    </row>
    <row r="388" spans="1:12" ht="13.2">
      <c r="A388" s="131"/>
      <c r="B388" s="131"/>
      <c r="C388" s="131"/>
      <c r="D388" s="131"/>
      <c r="E388" s="131"/>
      <c r="F388" s="131"/>
      <c r="G388" s="131"/>
      <c r="H388" s="131"/>
      <c r="I388" s="131"/>
      <c r="J388" s="131"/>
      <c r="K388" s="131"/>
      <c r="L388" s="132"/>
    </row>
    <row r="389" spans="1:12" ht="13.2">
      <c r="A389" s="131"/>
      <c r="B389" s="131"/>
      <c r="C389" s="131"/>
      <c r="D389" s="131"/>
      <c r="E389" s="131"/>
      <c r="F389" s="131"/>
      <c r="G389" s="131"/>
      <c r="H389" s="131"/>
      <c r="I389" s="131"/>
      <c r="J389" s="131"/>
      <c r="K389" s="131"/>
      <c r="L389" s="132"/>
    </row>
    <row r="390" spans="1:12" ht="13.2">
      <c r="A390" s="131"/>
      <c r="B390" s="131"/>
      <c r="C390" s="131"/>
      <c r="D390" s="131"/>
      <c r="E390" s="131"/>
      <c r="F390" s="131"/>
      <c r="G390" s="131"/>
      <c r="H390" s="131"/>
      <c r="I390" s="131"/>
      <c r="J390" s="131"/>
      <c r="K390" s="131"/>
      <c r="L390" s="132"/>
    </row>
    <row r="391" spans="1:12" ht="13.2">
      <c r="A391" s="131"/>
      <c r="B391" s="131"/>
      <c r="C391" s="131"/>
      <c r="D391" s="131"/>
      <c r="E391" s="131"/>
      <c r="F391" s="131"/>
      <c r="G391" s="131"/>
      <c r="H391" s="131"/>
      <c r="I391" s="131"/>
      <c r="J391" s="131"/>
      <c r="K391" s="131"/>
      <c r="L391" s="132"/>
    </row>
    <row r="392" spans="1:12" ht="13.2">
      <c r="A392" s="131"/>
      <c r="B392" s="131"/>
      <c r="C392" s="131"/>
      <c r="D392" s="131"/>
      <c r="E392" s="131"/>
      <c r="F392" s="131"/>
      <c r="G392" s="131"/>
      <c r="H392" s="131"/>
      <c r="I392" s="131"/>
      <c r="J392" s="131"/>
      <c r="K392" s="131"/>
      <c r="L392" s="132"/>
    </row>
    <row r="393" spans="1:12" ht="13.2">
      <c r="A393" s="131"/>
      <c r="B393" s="131"/>
      <c r="C393" s="131"/>
      <c r="D393" s="131"/>
      <c r="E393" s="131"/>
      <c r="F393" s="131"/>
      <c r="G393" s="131"/>
      <c r="H393" s="131"/>
      <c r="I393" s="131"/>
      <c r="J393" s="131"/>
      <c r="K393" s="131"/>
      <c r="L393" s="132"/>
    </row>
    <row r="394" spans="1:12" ht="13.2">
      <c r="A394" s="131"/>
      <c r="B394" s="131"/>
      <c r="C394" s="131"/>
      <c r="D394" s="131"/>
      <c r="E394" s="131"/>
      <c r="F394" s="131"/>
      <c r="G394" s="131"/>
      <c r="H394" s="131"/>
      <c r="I394" s="131"/>
      <c r="J394" s="131"/>
      <c r="K394" s="131"/>
      <c r="L394" s="132"/>
    </row>
    <row r="395" spans="1:12" ht="13.2">
      <c r="A395" s="131"/>
      <c r="B395" s="131"/>
      <c r="C395" s="131"/>
      <c r="D395" s="131"/>
      <c r="E395" s="131"/>
      <c r="F395" s="131"/>
      <c r="G395" s="131"/>
      <c r="H395" s="131"/>
      <c r="I395" s="131"/>
      <c r="J395" s="131"/>
      <c r="K395" s="131"/>
      <c r="L395" s="132"/>
    </row>
    <row r="396" spans="1:12" ht="13.2">
      <c r="A396" s="131"/>
      <c r="B396" s="131"/>
      <c r="C396" s="131"/>
      <c r="D396" s="131"/>
      <c r="E396" s="131"/>
      <c r="F396" s="131"/>
      <c r="G396" s="131"/>
      <c r="H396" s="131"/>
      <c r="I396" s="131"/>
      <c r="J396" s="131"/>
      <c r="K396" s="131"/>
      <c r="L396" s="132"/>
    </row>
    <row r="397" spans="1:12" ht="13.2">
      <c r="A397" s="131"/>
      <c r="B397" s="131"/>
      <c r="C397" s="131"/>
      <c r="D397" s="131"/>
      <c r="E397" s="131"/>
      <c r="F397" s="131"/>
      <c r="G397" s="131"/>
      <c r="H397" s="131"/>
      <c r="I397" s="131"/>
      <c r="J397" s="131"/>
      <c r="K397" s="131"/>
      <c r="L397" s="132"/>
    </row>
    <row r="398" spans="1:12" ht="13.2">
      <c r="A398" s="131"/>
      <c r="B398" s="131"/>
      <c r="C398" s="131"/>
      <c r="D398" s="131"/>
      <c r="E398" s="131"/>
      <c r="F398" s="131"/>
      <c r="G398" s="131"/>
      <c r="H398" s="131"/>
      <c r="I398" s="131"/>
      <c r="J398" s="131"/>
      <c r="K398" s="131"/>
      <c r="L398" s="132"/>
    </row>
    <row r="399" spans="1:12" ht="13.2">
      <c r="A399" s="131"/>
      <c r="B399" s="131"/>
      <c r="C399" s="131"/>
      <c r="D399" s="131"/>
      <c r="E399" s="131"/>
      <c r="F399" s="131"/>
      <c r="G399" s="131"/>
      <c r="H399" s="131"/>
      <c r="I399" s="131"/>
      <c r="J399" s="131"/>
      <c r="K399" s="131"/>
      <c r="L399" s="132"/>
    </row>
    <row r="400" spans="1:12" ht="13.2">
      <c r="A400" s="131"/>
      <c r="B400" s="131"/>
      <c r="C400" s="131"/>
      <c r="D400" s="131"/>
      <c r="E400" s="131"/>
      <c r="F400" s="131"/>
      <c r="G400" s="131"/>
      <c r="H400" s="131"/>
      <c r="I400" s="131"/>
      <c r="J400" s="131"/>
      <c r="K400" s="131"/>
      <c r="L400" s="132"/>
    </row>
    <row r="401" spans="1:12" ht="13.2">
      <c r="A401" s="131"/>
      <c r="B401" s="131"/>
      <c r="C401" s="131"/>
      <c r="D401" s="131"/>
      <c r="E401" s="131"/>
      <c r="F401" s="131"/>
      <c r="G401" s="131"/>
      <c r="H401" s="131"/>
      <c r="I401" s="131"/>
      <c r="J401" s="131"/>
      <c r="K401" s="131"/>
      <c r="L401" s="132"/>
    </row>
    <row r="402" spans="1:12" ht="13.2">
      <c r="A402" s="131"/>
      <c r="B402" s="131"/>
      <c r="C402" s="131"/>
      <c r="D402" s="131"/>
      <c r="E402" s="131"/>
      <c r="F402" s="131"/>
      <c r="G402" s="131"/>
      <c r="H402" s="131"/>
      <c r="I402" s="131"/>
      <c r="J402" s="131"/>
      <c r="K402" s="131"/>
      <c r="L402" s="132"/>
    </row>
    <row r="403" spans="1:12" ht="13.2">
      <c r="A403" s="131"/>
      <c r="B403" s="131"/>
      <c r="C403" s="131"/>
      <c r="D403" s="131"/>
      <c r="E403" s="131"/>
      <c r="F403" s="131"/>
      <c r="G403" s="131"/>
      <c r="H403" s="131"/>
      <c r="I403" s="131"/>
      <c r="J403" s="131"/>
      <c r="K403" s="131"/>
      <c r="L403" s="132"/>
    </row>
    <row r="404" spans="1:12" ht="13.2">
      <c r="A404" s="131"/>
      <c r="B404" s="131"/>
      <c r="C404" s="131"/>
      <c r="D404" s="131"/>
      <c r="E404" s="131"/>
      <c r="F404" s="131"/>
      <c r="G404" s="131"/>
      <c r="H404" s="131"/>
      <c r="I404" s="131"/>
      <c r="J404" s="131"/>
      <c r="K404" s="131"/>
      <c r="L404" s="132"/>
    </row>
    <row r="405" spans="1:12" ht="13.2">
      <c r="A405" s="131"/>
      <c r="B405" s="131"/>
      <c r="C405" s="131"/>
      <c r="D405" s="131"/>
      <c r="E405" s="131"/>
      <c r="F405" s="131"/>
      <c r="G405" s="131"/>
      <c r="H405" s="131"/>
      <c r="I405" s="131"/>
      <c r="J405" s="131"/>
      <c r="K405" s="131"/>
      <c r="L405" s="132"/>
    </row>
    <row r="406" spans="1:12" ht="13.2">
      <c r="A406" s="131"/>
      <c r="B406" s="131"/>
      <c r="C406" s="131"/>
      <c r="D406" s="131"/>
      <c r="E406" s="131"/>
      <c r="F406" s="131"/>
      <c r="G406" s="131"/>
      <c r="H406" s="131"/>
      <c r="I406" s="131"/>
      <c r="J406" s="131"/>
      <c r="K406" s="131"/>
      <c r="L406" s="132"/>
    </row>
    <row r="407" spans="1:12" ht="13.2">
      <c r="A407" s="131"/>
      <c r="B407" s="131"/>
      <c r="C407" s="131"/>
      <c r="D407" s="131"/>
      <c r="E407" s="131"/>
      <c r="F407" s="131"/>
      <c r="G407" s="131"/>
      <c r="H407" s="131"/>
      <c r="I407" s="131"/>
      <c r="J407" s="131"/>
      <c r="K407" s="131"/>
      <c r="L407" s="132"/>
    </row>
    <row r="408" spans="1:12" ht="13.2">
      <c r="A408" s="131"/>
      <c r="B408" s="131"/>
      <c r="C408" s="131"/>
      <c r="D408" s="131"/>
      <c r="E408" s="131"/>
      <c r="F408" s="131"/>
      <c r="G408" s="131"/>
      <c r="H408" s="131"/>
      <c r="I408" s="131"/>
      <c r="J408" s="131"/>
      <c r="K408" s="131"/>
      <c r="L408" s="132"/>
    </row>
    <row r="409" spans="1:12" ht="13.2">
      <c r="A409" s="131"/>
      <c r="B409" s="131"/>
      <c r="C409" s="131"/>
      <c r="D409" s="131"/>
      <c r="E409" s="131"/>
      <c r="F409" s="131"/>
      <c r="G409" s="131"/>
      <c r="H409" s="131"/>
      <c r="I409" s="131"/>
      <c r="J409" s="131"/>
      <c r="K409" s="131"/>
      <c r="L409" s="132"/>
    </row>
    <row r="410" spans="1:12" ht="13.2">
      <c r="A410" s="131"/>
      <c r="B410" s="131"/>
      <c r="C410" s="131"/>
      <c r="D410" s="131"/>
      <c r="E410" s="131"/>
      <c r="F410" s="131"/>
      <c r="G410" s="131"/>
      <c r="H410" s="131"/>
      <c r="I410" s="131"/>
      <c r="J410" s="131"/>
      <c r="K410" s="131"/>
      <c r="L410" s="132"/>
    </row>
    <row r="411" spans="1:12" ht="13.2">
      <c r="A411" s="131"/>
      <c r="B411" s="131"/>
      <c r="C411" s="131"/>
      <c r="D411" s="131"/>
      <c r="E411" s="131"/>
      <c r="F411" s="131"/>
      <c r="G411" s="131"/>
      <c r="H411" s="131"/>
      <c r="I411" s="131"/>
      <c r="J411" s="131"/>
      <c r="K411" s="131"/>
      <c r="L411" s="132"/>
    </row>
    <row r="412" spans="1:12" ht="13.2">
      <c r="A412" s="131"/>
      <c r="B412" s="131"/>
      <c r="C412" s="131"/>
      <c r="D412" s="131"/>
      <c r="E412" s="131"/>
      <c r="F412" s="131"/>
      <c r="G412" s="131"/>
      <c r="H412" s="131"/>
      <c r="I412" s="131"/>
      <c r="J412" s="131"/>
      <c r="K412" s="131"/>
      <c r="L412" s="132"/>
    </row>
    <row r="413" spans="1:12" ht="13.2">
      <c r="A413" s="131"/>
      <c r="B413" s="131"/>
      <c r="C413" s="131"/>
      <c r="D413" s="131"/>
      <c r="E413" s="131"/>
      <c r="F413" s="131"/>
      <c r="G413" s="131"/>
      <c r="H413" s="131"/>
      <c r="I413" s="131"/>
      <c r="J413" s="131"/>
      <c r="K413" s="131"/>
      <c r="L413" s="132"/>
    </row>
    <row r="414" spans="1:12" ht="13.2">
      <c r="A414" s="131"/>
      <c r="B414" s="131"/>
      <c r="C414" s="131"/>
      <c r="D414" s="131"/>
      <c r="E414" s="131"/>
      <c r="F414" s="131"/>
      <c r="G414" s="131"/>
      <c r="H414" s="131"/>
      <c r="I414" s="131"/>
      <c r="J414" s="131"/>
      <c r="K414" s="131"/>
      <c r="L414" s="132"/>
    </row>
    <row r="415" spans="1:12" ht="13.2">
      <c r="A415" s="131"/>
      <c r="B415" s="131"/>
      <c r="C415" s="131"/>
      <c r="D415" s="131"/>
      <c r="E415" s="131"/>
      <c r="F415" s="131"/>
      <c r="G415" s="131"/>
      <c r="H415" s="131"/>
      <c r="I415" s="131"/>
      <c r="J415" s="131"/>
      <c r="K415" s="131"/>
      <c r="L415" s="132"/>
    </row>
    <row r="416" spans="1:12" ht="13.2">
      <c r="A416" s="131"/>
      <c r="B416" s="131"/>
      <c r="C416" s="131"/>
      <c r="D416" s="131"/>
      <c r="E416" s="131"/>
      <c r="F416" s="131"/>
      <c r="G416" s="131"/>
      <c r="H416" s="131"/>
      <c r="I416" s="131"/>
      <c r="J416" s="131"/>
      <c r="K416" s="131"/>
      <c r="L416" s="132"/>
    </row>
    <row r="417" spans="1:12" ht="13.2">
      <c r="A417" s="131"/>
      <c r="B417" s="131"/>
      <c r="C417" s="131"/>
      <c r="D417" s="131"/>
      <c r="E417" s="131"/>
      <c r="F417" s="131"/>
      <c r="G417" s="131"/>
      <c r="H417" s="131"/>
      <c r="I417" s="131"/>
      <c r="J417" s="131"/>
      <c r="K417" s="131"/>
      <c r="L417" s="132"/>
    </row>
    <row r="418" spans="1:12" ht="13.2">
      <c r="A418" s="131"/>
      <c r="B418" s="131"/>
      <c r="C418" s="131"/>
      <c r="D418" s="131"/>
      <c r="E418" s="131"/>
      <c r="F418" s="131"/>
      <c r="G418" s="131"/>
      <c r="H418" s="131"/>
      <c r="I418" s="131"/>
      <c r="J418" s="131"/>
      <c r="K418" s="131"/>
      <c r="L418" s="132"/>
    </row>
    <row r="419" spans="1:12" ht="13.2">
      <c r="A419" s="131"/>
      <c r="B419" s="131"/>
      <c r="C419" s="131"/>
      <c r="D419" s="131"/>
      <c r="E419" s="131"/>
      <c r="F419" s="131"/>
      <c r="G419" s="131"/>
      <c r="H419" s="131"/>
      <c r="I419" s="131"/>
      <c r="J419" s="131"/>
      <c r="K419" s="131"/>
      <c r="L419" s="132"/>
    </row>
    <row r="420" spans="1:12" ht="13.2">
      <c r="A420" s="131"/>
      <c r="B420" s="131"/>
      <c r="C420" s="131"/>
      <c r="D420" s="131"/>
      <c r="E420" s="131"/>
      <c r="F420" s="131"/>
      <c r="G420" s="131"/>
      <c r="H420" s="131"/>
      <c r="I420" s="131"/>
      <c r="J420" s="131"/>
      <c r="K420" s="131"/>
      <c r="L420" s="132"/>
    </row>
    <row r="421" spans="1:12" ht="13.2">
      <c r="A421" s="131"/>
      <c r="B421" s="131"/>
      <c r="C421" s="131"/>
      <c r="D421" s="131"/>
      <c r="E421" s="131"/>
      <c r="F421" s="131"/>
      <c r="G421" s="131"/>
      <c r="H421" s="131"/>
      <c r="I421" s="131"/>
      <c r="J421" s="131"/>
      <c r="K421" s="131"/>
      <c r="L421" s="132"/>
    </row>
    <row r="422" spans="1:12" ht="13.2">
      <c r="A422" s="131"/>
      <c r="B422" s="131"/>
      <c r="C422" s="131"/>
      <c r="D422" s="131"/>
      <c r="E422" s="131"/>
      <c r="F422" s="131"/>
      <c r="G422" s="131"/>
      <c r="H422" s="131"/>
      <c r="I422" s="131"/>
      <c r="J422" s="131"/>
      <c r="K422" s="131"/>
      <c r="L422" s="132"/>
    </row>
    <row r="423" spans="1:12" ht="13.2">
      <c r="A423" s="131"/>
      <c r="B423" s="131"/>
      <c r="C423" s="131"/>
      <c r="D423" s="131"/>
      <c r="E423" s="131"/>
      <c r="F423" s="131"/>
      <c r="G423" s="131"/>
      <c r="H423" s="131"/>
      <c r="I423" s="131"/>
      <c r="J423" s="131"/>
      <c r="K423" s="131"/>
      <c r="L423" s="132"/>
    </row>
    <row r="424" spans="1:12" ht="13.2">
      <c r="A424" s="131"/>
      <c r="B424" s="131"/>
      <c r="C424" s="131"/>
      <c r="D424" s="131"/>
      <c r="E424" s="131"/>
      <c r="F424" s="131"/>
      <c r="G424" s="131"/>
      <c r="H424" s="131"/>
      <c r="I424" s="131"/>
      <c r="J424" s="131"/>
      <c r="K424" s="131"/>
      <c r="L424" s="132"/>
    </row>
    <row r="425" spans="1:12" ht="13.2">
      <c r="A425" s="131"/>
      <c r="B425" s="131"/>
      <c r="C425" s="131"/>
      <c r="D425" s="131"/>
      <c r="E425" s="131"/>
      <c r="F425" s="131"/>
      <c r="G425" s="131"/>
      <c r="H425" s="131"/>
      <c r="I425" s="131"/>
      <c r="J425" s="131"/>
      <c r="K425" s="131"/>
      <c r="L425" s="132"/>
    </row>
    <row r="426" spans="1:12" ht="13.2">
      <c r="A426" s="131"/>
      <c r="B426" s="131"/>
      <c r="C426" s="131"/>
      <c r="D426" s="131"/>
      <c r="E426" s="131"/>
      <c r="F426" s="131"/>
      <c r="G426" s="131"/>
      <c r="H426" s="131"/>
      <c r="I426" s="131"/>
      <c r="J426" s="131"/>
      <c r="K426" s="131"/>
      <c r="L426" s="132"/>
    </row>
    <row r="427" spans="1:12" ht="13.2">
      <c r="A427" s="131"/>
      <c r="B427" s="131"/>
      <c r="C427" s="131"/>
      <c r="D427" s="131"/>
      <c r="E427" s="131"/>
      <c r="F427" s="131"/>
      <c r="G427" s="131"/>
      <c r="H427" s="131"/>
      <c r="I427" s="131"/>
      <c r="J427" s="131"/>
      <c r="K427" s="131"/>
      <c r="L427" s="132"/>
    </row>
    <row r="428" spans="1:12" ht="13.2">
      <c r="A428" s="131"/>
      <c r="B428" s="131"/>
      <c r="C428" s="131"/>
      <c r="D428" s="131"/>
      <c r="E428" s="131"/>
      <c r="F428" s="131"/>
      <c r="G428" s="131"/>
      <c r="H428" s="131"/>
      <c r="I428" s="131"/>
      <c r="J428" s="131"/>
      <c r="K428" s="131"/>
      <c r="L428" s="132"/>
    </row>
    <row r="429" spans="1:12" ht="13.2">
      <c r="A429" s="131"/>
      <c r="B429" s="131"/>
      <c r="C429" s="131"/>
      <c r="D429" s="131"/>
      <c r="E429" s="131"/>
      <c r="F429" s="131"/>
      <c r="G429" s="131"/>
      <c r="H429" s="131"/>
      <c r="I429" s="131"/>
      <c r="J429" s="131"/>
      <c r="K429" s="131"/>
      <c r="L429" s="132"/>
    </row>
    <row r="430" spans="1:12" ht="13.2">
      <c r="A430" s="131"/>
      <c r="B430" s="131"/>
      <c r="C430" s="131"/>
      <c r="D430" s="131"/>
      <c r="E430" s="131"/>
      <c r="F430" s="131"/>
      <c r="G430" s="131"/>
      <c r="H430" s="131"/>
      <c r="I430" s="131"/>
      <c r="J430" s="131"/>
      <c r="K430" s="131"/>
      <c r="L430" s="132"/>
    </row>
    <row r="431" spans="1:12" ht="13.2">
      <c r="A431" s="131"/>
      <c r="B431" s="131"/>
      <c r="C431" s="131"/>
      <c r="D431" s="131"/>
      <c r="E431" s="131"/>
      <c r="F431" s="131"/>
      <c r="G431" s="131"/>
      <c r="H431" s="131"/>
      <c r="I431" s="131"/>
      <c r="J431" s="131"/>
      <c r="K431" s="131"/>
      <c r="L431" s="132"/>
    </row>
    <row r="432" spans="1:12" ht="13.2">
      <c r="A432" s="131"/>
      <c r="B432" s="131"/>
      <c r="C432" s="131"/>
      <c r="D432" s="131"/>
      <c r="E432" s="131"/>
      <c r="F432" s="131"/>
      <c r="G432" s="131"/>
      <c r="H432" s="131"/>
      <c r="I432" s="131"/>
      <c r="J432" s="131"/>
      <c r="K432" s="131"/>
      <c r="L432" s="132"/>
    </row>
    <row r="433" spans="1:12" ht="13.2">
      <c r="A433" s="131"/>
      <c r="B433" s="131"/>
      <c r="C433" s="131"/>
      <c r="D433" s="131"/>
      <c r="E433" s="131"/>
      <c r="F433" s="131"/>
      <c r="G433" s="131"/>
      <c r="H433" s="131"/>
      <c r="I433" s="131"/>
      <c r="J433" s="131"/>
      <c r="K433" s="131"/>
      <c r="L433" s="132"/>
    </row>
    <row r="434" spans="1:12" ht="13.2">
      <c r="A434" s="131"/>
      <c r="B434" s="131"/>
      <c r="C434" s="131"/>
      <c r="D434" s="131"/>
      <c r="E434" s="131"/>
      <c r="F434" s="131"/>
      <c r="G434" s="131"/>
      <c r="H434" s="131"/>
      <c r="I434" s="131"/>
      <c r="J434" s="131"/>
      <c r="K434" s="131"/>
      <c r="L434" s="132"/>
    </row>
    <row r="435" spans="1:12" ht="13.2">
      <c r="A435" s="131"/>
      <c r="B435" s="131"/>
      <c r="C435" s="131"/>
      <c r="D435" s="131"/>
      <c r="E435" s="131"/>
      <c r="F435" s="131"/>
      <c r="G435" s="131"/>
      <c r="H435" s="131"/>
      <c r="I435" s="131"/>
      <c r="J435" s="131"/>
      <c r="K435" s="131"/>
      <c r="L435" s="132"/>
    </row>
    <row r="436" spans="1:12" ht="13.2">
      <c r="A436" s="131"/>
      <c r="B436" s="131"/>
      <c r="C436" s="131"/>
      <c r="D436" s="131"/>
      <c r="E436" s="131"/>
      <c r="F436" s="131"/>
      <c r="G436" s="131"/>
      <c r="H436" s="131"/>
      <c r="I436" s="131"/>
      <c r="J436" s="131"/>
      <c r="K436" s="131"/>
      <c r="L436" s="132"/>
    </row>
    <row r="437" spans="1:12" ht="13.2">
      <c r="A437" s="131"/>
      <c r="B437" s="131"/>
      <c r="C437" s="131"/>
      <c r="D437" s="131"/>
      <c r="E437" s="131"/>
      <c r="F437" s="131"/>
      <c r="G437" s="131"/>
      <c r="H437" s="131"/>
      <c r="I437" s="131"/>
      <c r="J437" s="131"/>
      <c r="K437" s="131"/>
      <c r="L437" s="132"/>
    </row>
    <row r="438" spans="1:12" ht="13.2">
      <c r="A438" s="131"/>
      <c r="B438" s="131"/>
      <c r="C438" s="131"/>
      <c r="D438" s="131"/>
      <c r="E438" s="131"/>
      <c r="F438" s="131"/>
      <c r="G438" s="131"/>
      <c r="H438" s="131"/>
      <c r="I438" s="131"/>
      <c r="J438" s="131"/>
      <c r="K438" s="131"/>
      <c r="L438" s="132"/>
    </row>
    <row r="439" spans="1:12" ht="13.2">
      <c r="A439" s="131"/>
      <c r="B439" s="131"/>
      <c r="C439" s="131"/>
      <c r="D439" s="131"/>
      <c r="E439" s="131"/>
      <c r="F439" s="131"/>
      <c r="G439" s="131"/>
      <c r="H439" s="131"/>
      <c r="I439" s="131"/>
      <c r="J439" s="131"/>
      <c r="K439" s="131"/>
      <c r="L439" s="132"/>
    </row>
    <row r="440" spans="1:12" ht="13.2">
      <c r="A440" s="131"/>
      <c r="B440" s="131"/>
      <c r="C440" s="131"/>
      <c r="D440" s="131"/>
      <c r="E440" s="131"/>
      <c r="F440" s="131"/>
      <c r="G440" s="131"/>
      <c r="H440" s="131"/>
      <c r="I440" s="131"/>
      <c r="J440" s="131"/>
      <c r="K440" s="131"/>
      <c r="L440" s="132"/>
    </row>
    <row r="441" spans="1:12" ht="13.2">
      <c r="A441" s="131"/>
      <c r="B441" s="131"/>
      <c r="C441" s="131"/>
      <c r="D441" s="131"/>
      <c r="E441" s="131"/>
      <c r="F441" s="131"/>
      <c r="G441" s="131"/>
      <c r="H441" s="131"/>
      <c r="I441" s="131"/>
      <c r="J441" s="131"/>
      <c r="K441" s="131"/>
      <c r="L441" s="132"/>
    </row>
    <row r="442" spans="1:12" ht="13.2">
      <c r="A442" s="131"/>
      <c r="B442" s="131"/>
      <c r="C442" s="131"/>
      <c r="D442" s="131"/>
      <c r="E442" s="131"/>
      <c r="F442" s="131"/>
      <c r="G442" s="131"/>
      <c r="H442" s="131"/>
      <c r="I442" s="131"/>
      <c r="J442" s="131"/>
      <c r="K442" s="131"/>
      <c r="L442" s="132"/>
    </row>
    <row r="443" spans="1:12" ht="13.2">
      <c r="A443" s="131"/>
      <c r="B443" s="131"/>
      <c r="C443" s="131"/>
      <c r="D443" s="131"/>
      <c r="E443" s="131"/>
      <c r="F443" s="131"/>
      <c r="G443" s="131"/>
      <c r="H443" s="131"/>
      <c r="I443" s="131"/>
      <c r="J443" s="131"/>
      <c r="K443" s="131"/>
      <c r="L443" s="132"/>
    </row>
    <row r="444" spans="1:12" ht="13.2">
      <c r="A444" s="131"/>
      <c r="B444" s="131"/>
      <c r="C444" s="131"/>
      <c r="D444" s="131"/>
      <c r="E444" s="131"/>
      <c r="F444" s="131"/>
      <c r="G444" s="131"/>
      <c r="H444" s="131"/>
      <c r="I444" s="131"/>
      <c r="J444" s="131"/>
      <c r="K444" s="131"/>
      <c r="L444" s="132"/>
    </row>
    <row r="445" spans="1:12" ht="13.2">
      <c r="A445" s="131"/>
      <c r="B445" s="131"/>
      <c r="C445" s="131"/>
      <c r="D445" s="131"/>
      <c r="E445" s="131"/>
      <c r="F445" s="131"/>
      <c r="G445" s="131"/>
      <c r="H445" s="131"/>
      <c r="I445" s="131"/>
      <c r="J445" s="131"/>
      <c r="K445" s="131"/>
      <c r="L445" s="132"/>
    </row>
    <row r="446" spans="1:12" ht="13.2">
      <c r="A446" s="131"/>
      <c r="B446" s="131"/>
      <c r="C446" s="131"/>
      <c r="D446" s="131"/>
      <c r="E446" s="131"/>
      <c r="F446" s="131"/>
      <c r="G446" s="131"/>
      <c r="H446" s="131"/>
      <c r="I446" s="131"/>
      <c r="J446" s="131"/>
      <c r="K446" s="131"/>
      <c r="L446" s="132"/>
    </row>
    <row r="447" spans="1:12" ht="13.2">
      <c r="A447" s="131"/>
      <c r="B447" s="131"/>
      <c r="C447" s="131"/>
      <c r="D447" s="131"/>
      <c r="E447" s="131"/>
      <c r="F447" s="131"/>
      <c r="G447" s="131"/>
      <c r="H447" s="131"/>
      <c r="I447" s="131"/>
      <c r="J447" s="131"/>
      <c r="K447" s="131"/>
      <c r="L447" s="132"/>
    </row>
    <row r="448" spans="1:12" ht="13.2">
      <c r="A448" s="131"/>
      <c r="B448" s="131"/>
      <c r="C448" s="131"/>
      <c r="D448" s="131"/>
      <c r="E448" s="131"/>
      <c r="F448" s="131"/>
      <c r="G448" s="131"/>
      <c r="H448" s="131"/>
      <c r="I448" s="131"/>
      <c r="J448" s="131"/>
      <c r="K448" s="131"/>
      <c r="L448" s="132"/>
    </row>
    <row r="449" spans="1:12" ht="13.2">
      <c r="A449" s="131"/>
      <c r="B449" s="131"/>
      <c r="C449" s="131"/>
      <c r="D449" s="131"/>
      <c r="E449" s="131"/>
      <c r="F449" s="131"/>
      <c r="G449" s="131"/>
      <c r="H449" s="131"/>
      <c r="I449" s="131"/>
      <c r="J449" s="131"/>
      <c r="K449" s="131"/>
      <c r="L449" s="132"/>
    </row>
    <row r="450" spans="1:12" ht="13.2">
      <c r="A450" s="131"/>
      <c r="B450" s="131"/>
      <c r="C450" s="131"/>
      <c r="D450" s="131"/>
      <c r="E450" s="131"/>
      <c r="F450" s="131"/>
      <c r="G450" s="131"/>
      <c r="H450" s="131"/>
      <c r="I450" s="131"/>
      <c r="J450" s="131"/>
      <c r="K450" s="131"/>
      <c r="L450" s="132"/>
    </row>
    <row r="451" spans="1:12" ht="13.2">
      <c r="A451" s="131"/>
      <c r="B451" s="131"/>
      <c r="C451" s="131"/>
      <c r="D451" s="131"/>
      <c r="E451" s="131"/>
      <c r="F451" s="131"/>
      <c r="G451" s="131"/>
      <c r="H451" s="131"/>
      <c r="I451" s="131"/>
      <c r="J451" s="131"/>
      <c r="K451" s="131"/>
      <c r="L451" s="132"/>
    </row>
    <row r="452" spans="1:12" ht="13.2">
      <c r="A452" s="131"/>
      <c r="B452" s="131"/>
      <c r="C452" s="131"/>
      <c r="D452" s="131"/>
      <c r="E452" s="131"/>
      <c r="F452" s="131"/>
      <c r="G452" s="131"/>
      <c r="H452" s="131"/>
      <c r="I452" s="131"/>
      <c r="J452" s="131"/>
      <c r="K452" s="131"/>
      <c r="L452" s="132"/>
    </row>
    <row r="453" spans="1:12" ht="13.2">
      <c r="A453" s="131"/>
      <c r="B453" s="131"/>
      <c r="C453" s="131"/>
      <c r="D453" s="131"/>
      <c r="E453" s="131"/>
      <c r="F453" s="131"/>
      <c r="G453" s="131"/>
      <c r="H453" s="131"/>
      <c r="I453" s="131"/>
      <c r="J453" s="131"/>
      <c r="K453" s="131"/>
      <c r="L453" s="132"/>
    </row>
    <row r="454" spans="1:12" ht="13.2">
      <c r="A454" s="131"/>
      <c r="B454" s="131"/>
      <c r="C454" s="131"/>
      <c r="D454" s="131"/>
      <c r="E454" s="131"/>
      <c r="F454" s="131"/>
      <c r="G454" s="131"/>
      <c r="H454" s="131"/>
      <c r="I454" s="131"/>
      <c r="J454" s="131"/>
      <c r="K454" s="131"/>
      <c r="L454" s="132"/>
    </row>
    <row r="455" spans="1:12" ht="13.2">
      <c r="A455" s="131"/>
      <c r="B455" s="131"/>
      <c r="C455" s="131"/>
      <c r="D455" s="131"/>
      <c r="E455" s="131"/>
      <c r="F455" s="131"/>
      <c r="G455" s="131"/>
      <c r="H455" s="131"/>
      <c r="I455" s="131"/>
      <c r="J455" s="131"/>
      <c r="K455" s="131"/>
      <c r="L455" s="132"/>
    </row>
    <row r="456" spans="1:12" ht="13.2">
      <c r="A456" s="131"/>
      <c r="B456" s="131"/>
      <c r="C456" s="131"/>
      <c r="D456" s="131"/>
      <c r="E456" s="131"/>
      <c r="F456" s="131"/>
      <c r="G456" s="131"/>
      <c r="H456" s="131"/>
      <c r="I456" s="131"/>
      <c r="J456" s="131"/>
      <c r="K456" s="131"/>
      <c r="L456" s="132"/>
    </row>
    <row r="457" spans="1:12" ht="13.2">
      <c r="A457" s="131"/>
      <c r="B457" s="131"/>
      <c r="C457" s="131"/>
      <c r="D457" s="131"/>
      <c r="E457" s="131"/>
      <c r="F457" s="131"/>
      <c r="G457" s="131"/>
      <c r="H457" s="131"/>
      <c r="I457" s="131"/>
      <c r="J457" s="131"/>
      <c r="K457" s="131"/>
      <c r="L457" s="132"/>
    </row>
    <row r="458" spans="1:12" ht="13.2">
      <c r="A458" s="131"/>
      <c r="B458" s="131"/>
      <c r="C458" s="131"/>
      <c r="D458" s="131"/>
      <c r="E458" s="131"/>
      <c r="F458" s="131"/>
      <c r="G458" s="131"/>
      <c r="H458" s="131"/>
      <c r="I458" s="131"/>
      <c r="J458" s="131"/>
      <c r="K458" s="131"/>
      <c r="L458" s="132"/>
    </row>
    <row r="459" spans="1:12" ht="13.2">
      <c r="A459" s="131"/>
      <c r="B459" s="131"/>
      <c r="C459" s="131"/>
      <c r="D459" s="131"/>
      <c r="E459" s="131"/>
      <c r="F459" s="131"/>
      <c r="G459" s="131"/>
      <c r="H459" s="131"/>
      <c r="I459" s="131"/>
      <c r="J459" s="131"/>
      <c r="K459" s="131"/>
      <c r="L459" s="132"/>
    </row>
    <row r="460" spans="1:12" ht="13.2">
      <c r="A460" s="131"/>
      <c r="B460" s="131"/>
      <c r="C460" s="131"/>
      <c r="D460" s="131"/>
      <c r="E460" s="131"/>
      <c r="F460" s="131"/>
      <c r="G460" s="131"/>
      <c r="H460" s="131"/>
      <c r="I460" s="131"/>
      <c r="J460" s="131"/>
      <c r="K460" s="131"/>
      <c r="L460" s="132"/>
    </row>
    <row r="461" spans="1:12" ht="13.2">
      <c r="A461" s="131"/>
      <c r="B461" s="131"/>
      <c r="C461" s="131"/>
      <c r="D461" s="131"/>
      <c r="E461" s="131"/>
      <c r="F461" s="131"/>
      <c r="G461" s="131"/>
      <c r="H461" s="131"/>
      <c r="I461" s="131"/>
      <c r="J461" s="131"/>
      <c r="K461" s="131"/>
      <c r="L461" s="132"/>
    </row>
    <row r="462" spans="1:12" ht="13.2">
      <c r="A462" s="131"/>
      <c r="B462" s="131"/>
      <c r="C462" s="131"/>
      <c r="D462" s="131"/>
      <c r="E462" s="131"/>
      <c r="F462" s="131"/>
      <c r="G462" s="131"/>
      <c r="H462" s="131"/>
      <c r="I462" s="131"/>
      <c r="J462" s="131"/>
      <c r="K462" s="131"/>
      <c r="L462" s="132"/>
    </row>
    <row r="463" spans="1:12" ht="13.2">
      <c r="A463" s="131"/>
      <c r="B463" s="131"/>
      <c r="C463" s="131"/>
      <c r="D463" s="131"/>
      <c r="E463" s="131"/>
      <c r="F463" s="131"/>
      <c r="G463" s="131"/>
      <c r="H463" s="131"/>
      <c r="I463" s="131"/>
      <c r="J463" s="131"/>
      <c r="K463" s="131"/>
      <c r="L463" s="132"/>
    </row>
    <row r="464" spans="1:12" ht="13.2">
      <c r="A464" s="131"/>
      <c r="B464" s="131"/>
      <c r="C464" s="131"/>
      <c r="D464" s="131"/>
      <c r="E464" s="131"/>
      <c r="F464" s="131"/>
      <c r="G464" s="131"/>
      <c r="H464" s="131"/>
      <c r="I464" s="131"/>
      <c r="J464" s="131"/>
      <c r="K464" s="131"/>
      <c r="L464" s="132"/>
    </row>
    <row r="465" spans="1:12" ht="13.2">
      <c r="A465" s="131"/>
      <c r="B465" s="131"/>
      <c r="C465" s="131"/>
      <c r="D465" s="131"/>
      <c r="E465" s="131"/>
      <c r="F465" s="131"/>
      <c r="G465" s="131"/>
      <c r="H465" s="131"/>
      <c r="I465" s="131"/>
      <c r="J465" s="131"/>
      <c r="K465" s="131"/>
      <c r="L465" s="132"/>
    </row>
    <row r="466" spans="1:12" ht="13.2">
      <c r="A466" s="131"/>
      <c r="B466" s="131"/>
      <c r="C466" s="131"/>
      <c r="D466" s="131"/>
      <c r="E466" s="131"/>
      <c r="F466" s="131"/>
      <c r="G466" s="131"/>
      <c r="H466" s="131"/>
      <c r="I466" s="131"/>
      <c r="J466" s="131"/>
      <c r="K466" s="131"/>
      <c r="L466" s="132"/>
    </row>
    <row r="467" spans="1:12" ht="13.2">
      <c r="A467" s="131"/>
      <c r="B467" s="131"/>
      <c r="C467" s="131"/>
      <c r="D467" s="131"/>
      <c r="E467" s="131"/>
      <c r="F467" s="131"/>
      <c r="G467" s="131"/>
      <c r="H467" s="131"/>
      <c r="I467" s="131"/>
      <c r="J467" s="131"/>
      <c r="K467" s="131"/>
      <c r="L467" s="132"/>
    </row>
    <row r="468" spans="1:12" ht="13.2">
      <c r="A468" s="131"/>
      <c r="B468" s="131"/>
      <c r="C468" s="131"/>
      <c r="D468" s="131"/>
      <c r="E468" s="131"/>
      <c r="F468" s="131"/>
      <c r="G468" s="131"/>
      <c r="H468" s="131"/>
      <c r="I468" s="131"/>
      <c r="J468" s="131"/>
      <c r="K468" s="131"/>
      <c r="L468" s="132"/>
    </row>
    <row r="469" spans="1:12" ht="13.2">
      <c r="A469" s="131"/>
      <c r="B469" s="131"/>
      <c r="C469" s="131"/>
      <c r="D469" s="131"/>
      <c r="E469" s="131"/>
      <c r="F469" s="131"/>
      <c r="G469" s="131"/>
      <c r="H469" s="131"/>
      <c r="I469" s="131"/>
      <c r="J469" s="131"/>
      <c r="K469" s="131"/>
      <c r="L469" s="132"/>
    </row>
    <row r="470" spans="1:12" ht="13.2">
      <c r="A470" s="131"/>
      <c r="B470" s="131"/>
      <c r="C470" s="131"/>
      <c r="D470" s="131"/>
      <c r="E470" s="131"/>
      <c r="F470" s="131"/>
      <c r="G470" s="131"/>
      <c r="H470" s="131"/>
      <c r="I470" s="131"/>
      <c r="J470" s="131"/>
      <c r="K470" s="131"/>
      <c r="L470" s="132"/>
    </row>
    <row r="471" spans="1:12" ht="13.2">
      <c r="A471" s="131"/>
      <c r="B471" s="131"/>
      <c r="C471" s="131"/>
      <c r="D471" s="131"/>
      <c r="E471" s="131"/>
      <c r="F471" s="131"/>
      <c r="G471" s="131"/>
      <c r="H471" s="131"/>
      <c r="I471" s="131"/>
      <c r="J471" s="131"/>
      <c r="K471" s="131"/>
      <c r="L471" s="132"/>
    </row>
    <row r="472" spans="1:12" ht="13.2">
      <c r="A472" s="131"/>
      <c r="B472" s="131"/>
      <c r="C472" s="131"/>
      <c r="D472" s="131"/>
      <c r="E472" s="131"/>
      <c r="F472" s="131"/>
      <c r="G472" s="131"/>
      <c r="H472" s="131"/>
      <c r="I472" s="131"/>
      <c r="J472" s="131"/>
      <c r="K472" s="131"/>
      <c r="L472" s="132"/>
    </row>
    <row r="473" spans="1:12" ht="13.2">
      <c r="A473" s="131"/>
      <c r="B473" s="131"/>
      <c r="C473" s="131"/>
      <c r="D473" s="131"/>
      <c r="E473" s="131"/>
      <c r="F473" s="131"/>
      <c r="G473" s="131"/>
      <c r="H473" s="131"/>
      <c r="I473" s="131"/>
      <c r="J473" s="131"/>
      <c r="K473" s="131"/>
      <c r="L473" s="132"/>
    </row>
    <row r="474" spans="1:12" ht="13.2">
      <c r="A474" s="131"/>
      <c r="B474" s="131"/>
      <c r="C474" s="131"/>
      <c r="D474" s="131"/>
      <c r="E474" s="131"/>
      <c r="F474" s="131"/>
      <c r="G474" s="131"/>
      <c r="H474" s="131"/>
      <c r="I474" s="131"/>
      <c r="J474" s="131"/>
      <c r="K474" s="131"/>
      <c r="L474" s="132"/>
    </row>
    <row r="475" spans="1:12" ht="13.2">
      <c r="A475" s="131"/>
      <c r="B475" s="131"/>
      <c r="C475" s="131"/>
      <c r="D475" s="131"/>
      <c r="E475" s="131"/>
      <c r="F475" s="131"/>
      <c r="G475" s="131"/>
      <c r="H475" s="131"/>
      <c r="I475" s="131"/>
      <c r="J475" s="131"/>
      <c r="K475" s="131"/>
      <c r="L475" s="132"/>
    </row>
    <row r="476" spans="1:12" ht="13.2">
      <c r="A476" s="131"/>
      <c r="B476" s="131"/>
      <c r="C476" s="131"/>
      <c r="D476" s="131"/>
      <c r="E476" s="131"/>
      <c r="F476" s="131"/>
      <c r="G476" s="131"/>
      <c r="H476" s="131"/>
      <c r="I476" s="131"/>
      <c r="J476" s="131"/>
      <c r="K476" s="131"/>
      <c r="L476" s="132"/>
    </row>
    <row r="477" spans="1:12" ht="13.2">
      <c r="A477" s="131"/>
      <c r="B477" s="131"/>
      <c r="C477" s="131"/>
      <c r="D477" s="131"/>
      <c r="E477" s="131"/>
      <c r="F477" s="131"/>
      <c r="G477" s="131"/>
      <c r="H477" s="131"/>
      <c r="I477" s="131"/>
      <c r="J477" s="131"/>
      <c r="K477" s="131"/>
      <c r="L477" s="132"/>
    </row>
    <row r="478" spans="1:12" ht="13.2">
      <c r="A478" s="131"/>
      <c r="B478" s="131"/>
      <c r="C478" s="131"/>
      <c r="D478" s="131"/>
      <c r="E478" s="131"/>
      <c r="F478" s="131"/>
      <c r="G478" s="131"/>
      <c r="H478" s="131"/>
      <c r="I478" s="131"/>
      <c r="J478" s="131"/>
      <c r="K478" s="131"/>
      <c r="L478" s="132"/>
    </row>
    <row r="479" spans="1:12" ht="13.2">
      <c r="A479" s="131"/>
      <c r="B479" s="131"/>
      <c r="C479" s="131"/>
      <c r="D479" s="131"/>
      <c r="E479" s="131"/>
      <c r="F479" s="131"/>
      <c r="G479" s="131"/>
      <c r="H479" s="131"/>
      <c r="I479" s="131"/>
      <c r="J479" s="131"/>
      <c r="K479" s="131"/>
      <c r="L479" s="132"/>
    </row>
    <row r="480" spans="1:12" ht="13.2">
      <c r="A480" s="131"/>
      <c r="B480" s="131"/>
      <c r="C480" s="131"/>
      <c r="D480" s="131"/>
      <c r="E480" s="131"/>
      <c r="F480" s="131"/>
      <c r="G480" s="131"/>
      <c r="H480" s="131"/>
      <c r="I480" s="131"/>
      <c r="J480" s="131"/>
      <c r="K480" s="131"/>
      <c r="L480" s="132"/>
    </row>
    <row r="481" spans="1:12" ht="13.2">
      <c r="A481" s="131"/>
      <c r="B481" s="131"/>
      <c r="C481" s="131"/>
      <c r="D481" s="131"/>
      <c r="E481" s="131"/>
      <c r="F481" s="131"/>
      <c r="G481" s="131"/>
      <c r="H481" s="131"/>
      <c r="I481" s="131"/>
      <c r="J481" s="131"/>
      <c r="K481" s="131"/>
      <c r="L481" s="132"/>
    </row>
    <row r="482" spans="1:12" ht="13.2">
      <c r="A482" s="131"/>
      <c r="B482" s="131"/>
      <c r="C482" s="131"/>
      <c r="D482" s="131"/>
      <c r="E482" s="131"/>
      <c r="F482" s="131"/>
      <c r="G482" s="131"/>
      <c r="H482" s="131"/>
      <c r="I482" s="131"/>
      <c r="J482" s="131"/>
      <c r="K482" s="131"/>
      <c r="L482" s="132"/>
    </row>
    <row r="483" spans="1:12" ht="13.2">
      <c r="A483" s="131"/>
      <c r="B483" s="131"/>
      <c r="C483" s="131"/>
      <c r="D483" s="131"/>
      <c r="E483" s="131"/>
      <c r="F483" s="131"/>
      <c r="G483" s="131"/>
      <c r="H483" s="131"/>
      <c r="I483" s="131"/>
      <c r="J483" s="131"/>
      <c r="K483" s="131"/>
      <c r="L483" s="132"/>
    </row>
    <row r="484" spans="1:12" ht="13.2">
      <c r="A484" s="131"/>
      <c r="B484" s="131"/>
      <c r="C484" s="131"/>
      <c r="D484" s="131"/>
      <c r="E484" s="131"/>
      <c r="F484" s="131"/>
      <c r="G484" s="131"/>
      <c r="H484" s="131"/>
      <c r="I484" s="131"/>
      <c r="J484" s="131"/>
      <c r="K484" s="131"/>
      <c r="L484" s="132"/>
    </row>
    <row r="485" spans="1:12" ht="13.2">
      <c r="A485" s="131"/>
      <c r="B485" s="131"/>
      <c r="C485" s="131"/>
      <c r="D485" s="131"/>
      <c r="E485" s="131"/>
      <c r="F485" s="131"/>
      <c r="G485" s="131"/>
      <c r="H485" s="131"/>
      <c r="I485" s="131"/>
      <c r="J485" s="131"/>
      <c r="K485" s="131"/>
      <c r="L485" s="132"/>
    </row>
    <row r="486" spans="1:12" ht="13.2">
      <c r="A486" s="131"/>
      <c r="B486" s="131"/>
      <c r="C486" s="131"/>
      <c r="D486" s="131"/>
      <c r="E486" s="131"/>
      <c r="F486" s="131"/>
      <c r="G486" s="131"/>
      <c r="H486" s="131"/>
      <c r="I486" s="131"/>
      <c r="J486" s="131"/>
      <c r="K486" s="131"/>
      <c r="L486" s="132"/>
    </row>
    <row r="487" spans="1:12" ht="13.2">
      <c r="A487" s="131"/>
      <c r="B487" s="131"/>
      <c r="C487" s="131"/>
      <c r="D487" s="131"/>
      <c r="E487" s="131"/>
      <c r="F487" s="131"/>
      <c r="G487" s="131"/>
      <c r="H487" s="131"/>
      <c r="I487" s="131"/>
      <c r="J487" s="131"/>
      <c r="K487" s="131"/>
      <c r="L487" s="132"/>
    </row>
    <row r="488" spans="1:12" ht="13.2">
      <c r="A488" s="131"/>
      <c r="B488" s="131"/>
      <c r="C488" s="131"/>
      <c r="D488" s="131"/>
      <c r="E488" s="131"/>
      <c r="F488" s="131"/>
      <c r="G488" s="131"/>
      <c r="H488" s="131"/>
      <c r="I488" s="131"/>
      <c r="J488" s="131"/>
      <c r="K488" s="131"/>
      <c r="L488" s="132"/>
    </row>
    <row r="489" spans="1:12" ht="13.2">
      <c r="A489" s="131"/>
      <c r="B489" s="131"/>
      <c r="C489" s="131"/>
      <c r="D489" s="131"/>
      <c r="E489" s="131"/>
      <c r="F489" s="131"/>
      <c r="G489" s="131"/>
      <c r="H489" s="131"/>
      <c r="I489" s="131"/>
      <c r="J489" s="131"/>
      <c r="K489" s="131"/>
      <c r="L489" s="132"/>
    </row>
    <row r="490" spans="1:12" ht="13.2">
      <c r="A490" s="131"/>
      <c r="B490" s="131"/>
      <c r="C490" s="131"/>
      <c r="D490" s="131"/>
      <c r="E490" s="131"/>
      <c r="F490" s="131"/>
      <c r="G490" s="131"/>
      <c r="H490" s="131"/>
      <c r="I490" s="131"/>
      <c r="J490" s="131"/>
      <c r="K490" s="131"/>
      <c r="L490" s="132"/>
    </row>
    <row r="491" spans="1:12" ht="13.2">
      <c r="A491" s="131"/>
      <c r="B491" s="131"/>
      <c r="C491" s="131"/>
      <c r="D491" s="131"/>
      <c r="E491" s="131"/>
      <c r="F491" s="131"/>
      <c r="G491" s="131"/>
      <c r="H491" s="131"/>
      <c r="I491" s="131"/>
      <c r="J491" s="131"/>
      <c r="K491" s="131"/>
      <c r="L491" s="132"/>
    </row>
    <row r="492" spans="1:12" ht="13.2">
      <c r="A492" s="131"/>
      <c r="B492" s="131"/>
      <c r="C492" s="131"/>
      <c r="D492" s="131"/>
      <c r="E492" s="131"/>
      <c r="F492" s="131"/>
      <c r="G492" s="131"/>
      <c r="H492" s="131"/>
      <c r="I492" s="131"/>
      <c r="J492" s="131"/>
      <c r="K492" s="131"/>
      <c r="L492" s="132"/>
    </row>
    <row r="493" spans="1:12" ht="13.2">
      <c r="A493" s="131"/>
      <c r="B493" s="131"/>
      <c r="C493" s="131"/>
      <c r="D493" s="131"/>
      <c r="E493" s="131"/>
      <c r="F493" s="131"/>
      <c r="G493" s="131"/>
      <c r="H493" s="131"/>
      <c r="I493" s="131"/>
      <c r="J493" s="131"/>
      <c r="K493" s="131"/>
      <c r="L493" s="132"/>
    </row>
    <row r="494" spans="1:12" ht="13.2">
      <c r="A494" s="131"/>
      <c r="B494" s="131"/>
      <c r="C494" s="131"/>
      <c r="D494" s="131"/>
      <c r="E494" s="131"/>
      <c r="F494" s="131"/>
      <c r="G494" s="131"/>
      <c r="H494" s="131"/>
      <c r="I494" s="131"/>
      <c r="J494" s="131"/>
      <c r="K494" s="131"/>
      <c r="L494" s="132"/>
    </row>
    <row r="495" spans="1:12" ht="13.2">
      <c r="A495" s="131"/>
      <c r="B495" s="131"/>
      <c r="C495" s="131"/>
      <c r="D495" s="131"/>
      <c r="E495" s="131"/>
      <c r="F495" s="131"/>
      <c r="G495" s="131"/>
      <c r="H495" s="131"/>
      <c r="I495" s="131"/>
      <c r="J495" s="131"/>
      <c r="K495" s="131"/>
      <c r="L495" s="132"/>
    </row>
    <row r="496" spans="1:12" ht="13.2">
      <c r="A496" s="131"/>
      <c r="B496" s="131"/>
      <c r="C496" s="131"/>
      <c r="D496" s="131"/>
      <c r="E496" s="131"/>
      <c r="F496" s="131"/>
      <c r="G496" s="131"/>
      <c r="H496" s="131"/>
      <c r="I496" s="131"/>
      <c r="J496" s="131"/>
      <c r="K496" s="131"/>
      <c r="L496" s="132"/>
    </row>
    <row r="497" spans="1:12" ht="13.2">
      <c r="A497" s="131"/>
      <c r="B497" s="131"/>
      <c r="C497" s="131"/>
      <c r="D497" s="131"/>
      <c r="E497" s="131"/>
      <c r="F497" s="131"/>
      <c r="G497" s="131"/>
      <c r="H497" s="131"/>
      <c r="I497" s="131"/>
      <c r="J497" s="131"/>
      <c r="K497" s="131"/>
      <c r="L497" s="132"/>
    </row>
    <row r="498" spans="1:12" ht="13.2">
      <c r="A498" s="131"/>
      <c r="B498" s="131"/>
      <c r="C498" s="131"/>
      <c r="D498" s="131"/>
      <c r="E498" s="131"/>
      <c r="F498" s="131"/>
      <c r="G498" s="131"/>
      <c r="H498" s="131"/>
      <c r="I498" s="131"/>
      <c r="J498" s="131"/>
      <c r="K498" s="131"/>
      <c r="L498" s="132"/>
    </row>
    <row r="499" spans="1:12" ht="13.2">
      <c r="A499" s="131"/>
      <c r="B499" s="131"/>
      <c r="C499" s="131"/>
      <c r="D499" s="131"/>
      <c r="E499" s="131"/>
      <c r="F499" s="131"/>
      <c r="G499" s="131"/>
      <c r="H499" s="131"/>
      <c r="I499" s="131"/>
      <c r="J499" s="131"/>
      <c r="K499" s="131"/>
      <c r="L499" s="132"/>
    </row>
    <row r="500" spans="1:12" ht="13.2">
      <c r="A500" s="131"/>
      <c r="B500" s="131"/>
      <c r="C500" s="131"/>
      <c r="D500" s="131"/>
      <c r="E500" s="131"/>
      <c r="F500" s="131"/>
      <c r="G500" s="131"/>
      <c r="H500" s="131"/>
      <c r="I500" s="131"/>
      <c r="J500" s="131"/>
      <c r="K500" s="131"/>
      <c r="L500" s="132"/>
    </row>
    <row r="501" spans="1:12" ht="13.2">
      <c r="A501" s="131"/>
      <c r="B501" s="131"/>
      <c r="C501" s="131"/>
      <c r="D501" s="131"/>
      <c r="E501" s="131"/>
      <c r="F501" s="131"/>
      <c r="G501" s="131"/>
      <c r="H501" s="131"/>
      <c r="I501" s="131"/>
      <c r="J501" s="131"/>
      <c r="K501" s="131"/>
      <c r="L501" s="132"/>
    </row>
    <row r="502" spans="1:12" ht="13.2">
      <c r="A502" s="131"/>
      <c r="B502" s="131"/>
      <c r="C502" s="131"/>
      <c r="D502" s="131"/>
      <c r="E502" s="131"/>
      <c r="F502" s="131"/>
      <c r="G502" s="131"/>
      <c r="H502" s="131"/>
      <c r="I502" s="131"/>
      <c r="J502" s="131"/>
      <c r="K502" s="131"/>
      <c r="L502" s="132"/>
    </row>
    <row r="503" spans="1:12" ht="13.2">
      <c r="A503" s="131"/>
      <c r="B503" s="131"/>
      <c r="C503" s="131"/>
      <c r="D503" s="131"/>
      <c r="E503" s="131"/>
      <c r="F503" s="131"/>
      <c r="G503" s="131"/>
      <c r="H503" s="131"/>
      <c r="I503" s="131"/>
      <c r="J503" s="131"/>
      <c r="K503" s="131"/>
      <c r="L503" s="132"/>
    </row>
    <row r="504" spans="1:12" ht="13.2">
      <c r="A504" s="131"/>
      <c r="B504" s="131"/>
      <c r="C504" s="131"/>
      <c r="D504" s="131"/>
      <c r="E504" s="131"/>
      <c r="F504" s="131"/>
      <c r="G504" s="131"/>
      <c r="H504" s="131"/>
      <c r="I504" s="131"/>
      <c r="J504" s="131"/>
      <c r="K504" s="131"/>
      <c r="L504" s="132"/>
    </row>
    <row r="505" spans="1:12" ht="13.2">
      <c r="A505" s="131"/>
      <c r="B505" s="131"/>
      <c r="C505" s="131"/>
      <c r="D505" s="131"/>
      <c r="E505" s="131"/>
      <c r="F505" s="131"/>
      <c r="G505" s="131"/>
      <c r="H505" s="131"/>
      <c r="I505" s="131"/>
      <c r="J505" s="131"/>
      <c r="K505" s="131"/>
      <c r="L505" s="132"/>
    </row>
    <row r="506" spans="1:12" ht="13.2">
      <c r="A506" s="131"/>
      <c r="B506" s="131"/>
      <c r="C506" s="131"/>
      <c r="D506" s="131"/>
      <c r="E506" s="131"/>
      <c r="F506" s="131"/>
      <c r="G506" s="131"/>
      <c r="H506" s="131"/>
      <c r="I506" s="131"/>
      <c r="J506" s="131"/>
      <c r="K506" s="131"/>
      <c r="L506" s="132"/>
    </row>
    <row r="507" spans="1:12" ht="13.2">
      <c r="A507" s="131"/>
      <c r="B507" s="131"/>
      <c r="C507" s="131"/>
      <c r="D507" s="131"/>
      <c r="E507" s="131"/>
      <c r="F507" s="131"/>
      <c r="G507" s="131"/>
      <c r="H507" s="131"/>
      <c r="I507" s="131"/>
      <c r="J507" s="131"/>
      <c r="K507" s="131"/>
      <c r="L507" s="132"/>
    </row>
    <row r="508" spans="1:12" ht="13.2">
      <c r="A508" s="131"/>
      <c r="B508" s="131"/>
      <c r="C508" s="131"/>
      <c r="D508" s="131"/>
      <c r="E508" s="131"/>
      <c r="F508" s="131"/>
      <c r="G508" s="131"/>
      <c r="H508" s="131"/>
      <c r="I508" s="131"/>
      <c r="J508" s="131"/>
      <c r="K508" s="131"/>
      <c r="L508" s="132"/>
    </row>
    <row r="509" spans="1:12" ht="13.2">
      <c r="A509" s="131"/>
      <c r="B509" s="131"/>
      <c r="C509" s="131"/>
      <c r="D509" s="131"/>
      <c r="E509" s="131"/>
      <c r="F509" s="131"/>
      <c r="G509" s="131"/>
      <c r="H509" s="131"/>
      <c r="I509" s="131"/>
      <c r="J509" s="131"/>
      <c r="K509" s="131"/>
      <c r="L509" s="132"/>
    </row>
    <row r="510" spans="1:12" ht="13.2">
      <c r="A510" s="131"/>
      <c r="B510" s="131"/>
      <c r="C510" s="131"/>
      <c r="D510" s="131"/>
      <c r="E510" s="131"/>
      <c r="F510" s="131"/>
      <c r="G510" s="131"/>
      <c r="H510" s="131"/>
      <c r="I510" s="131"/>
      <c r="J510" s="131"/>
      <c r="K510" s="131"/>
      <c r="L510" s="132"/>
    </row>
    <row r="511" spans="1:12" ht="13.2">
      <c r="A511" s="131"/>
      <c r="B511" s="131"/>
      <c r="C511" s="131"/>
      <c r="D511" s="131"/>
      <c r="E511" s="131"/>
      <c r="F511" s="131"/>
      <c r="G511" s="131"/>
      <c r="H511" s="131"/>
      <c r="I511" s="131"/>
      <c r="J511" s="131"/>
      <c r="K511" s="131"/>
      <c r="L511" s="132"/>
    </row>
    <row r="512" spans="1:12" ht="13.2">
      <c r="A512" s="131"/>
      <c r="B512" s="131"/>
      <c r="C512" s="131"/>
      <c r="D512" s="131"/>
      <c r="E512" s="131"/>
      <c r="F512" s="131"/>
      <c r="G512" s="131"/>
      <c r="H512" s="131"/>
      <c r="I512" s="131"/>
      <c r="J512" s="131"/>
      <c r="K512" s="131"/>
      <c r="L512" s="132"/>
    </row>
    <row r="513" spans="1:12" ht="13.2">
      <c r="A513" s="131"/>
      <c r="B513" s="131"/>
      <c r="C513" s="131"/>
      <c r="D513" s="131"/>
      <c r="E513" s="131"/>
      <c r="F513" s="131"/>
      <c r="G513" s="131"/>
      <c r="H513" s="131"/>
      <c r="I513" s="131"/>
      <c r="J513" s="131"/>
      <c r="K513" s="131"/>
      <c r="L513" s="132"/>
    </row>
    <row r="514" spans="1:12" ht="13.2">
      <c r="A514" s="131"/>
      <c r="B514" s="131"/>
      <c r="C514" s="131"/>
      <c r="D514" s="131"/>
      <c r="E514" s="131"/>
      <c r="F514" s="131"/>
      <c r="G514" s="131"/>
      <c r="H514" s="131"/>
      <c r="I514" s="131"/>
      <c r="J514" s="131"/>
      <c r="K514" s="131"/>
      <c r="L514" s="132"/>
    </row>
    <row r="515" spans="1:12" ht="13.2">
      <c r="A515" s="131"/>
      <c r="B515" s="131"/>
      <c r="C515" s="131"/>
      <c r="D515" s="131"/>
      <c r="E515" s="131"/>
      <c r="F515" s="131"/>
      <c r="G515" s="131"/>
      <c r="H515" s="131"/>
      <c r="I515" s="131"/>
      <c r="J515" s="131"/>
      <c r="K515" s="131"/>
      <c r="L515" s="132"/>
    </row>
    <row r="516" spans="1:12" ht="13.2">
      <c r="A516" s="131"/>
      <c r="B516" s="131"/>
      <c r="C516" s="131"/>
      <c r="D516" s="131"/>
      <c r="E516" s="131"/>
      <c r="F516" s="131"/>
      <c r="G516" s="131"/>
      <c r="H516" s="131"/>
      <c r="I516" s="131"/>
      <c r="J516" s="131"/>
      <c r="K516" s="131"/>
      <c r="L516" s="132"/>
    </row>
    <row r="517" spans="1:12" ht="13.2">
      <c r="A517" s="131"/>
      <c r="B517" s="131"/>
      <c r="C517" s="131"/>
      <c r="D517" s="131"/>
      <c r="E517" s="131"/>
      <c r="F517" s="131"/>
      <c r="G517" s="131"/>
      <c r="H517" s="131"/>
      <c r="I517" s="131"/>
      <c r="J517" s="131"/>
      <c r="K517" s="131"/>
      <c r="L517" s="132"/>
    </row>
    <row r="518" spans="1:12" ht="13.2">
      <c r="A518" s="131"/>
      <c r="B518" s="131"/>
      <c r="C518" s="131"/>
      <c r="D518" s="131"/>
      <c r="E518" s="131"/>
      <c r="F518" s="131"/>
      <c r="G518" s="131"/>
      <c r="H518" s="131"/>
      <c r="I518" s="131"/>
      <c r="J518" s="131"/>
      <c r="K518" s="131"/>
      <c r="L518" s="132"/>
    </row>
    <row r="519" spans="1:12" ht="13.2">
      <c r="A519" s="131"/>
      <c r="B519" s="131"/>
      <c r="C519" s="131"/>
      <c r="D519" s="131"/>
      <c r="E519" s="131"/>
      <c r="F519" s="131"/>
      <c r="G519" s="131"/>
      <c r="H519" s="131"/>
      <c r="I519" s="131"/>
      <c r="J519" s="131"/>
      <c r="K519" s="131"/>
      <c r="L519" s="132"/>
    </row>
    <row r="520" spans="1:12" ht="13.2">
      <c r="A520" s="131"/>
      <c r="B520" s="131"/>
      <c r="C520" s="131"/>
      <c r="D520" s="131"/>
      <c r="E520" s="131"/>
      <c r="F520" s="131"/>
      <c r="G520" s="131"/>
      <c r="H520" s="131"/>
      <c r="I520" s="131"/>
      <c r="J520" s="131"/>
      <c r="K520" s="131"/>
      <c r="L520" s="132"/>
    </row>
    <row r="521" spans="1:12" ht="13.2">
      <c r="A521" s="131"/>
      <c r="B521" s="131"/>
      <c r="C521" s="131"/>
      <c r="D521" s="131"/>
      <c r="E521" s="131"/>
      <c r="F521" s="131"/>
      <c r="G521" s="131"/>
      <c r="H521" s="131"/>
      <c r="I521" s="131"/>
      <c r="J521" s="131"/>
      <c r="K521" s="131"/>
      <c r="L521" s="132"/>
    </row>
    <row r="522" spans="1:12" ht="13.2">
      <c r="A522" s="131"/>
      <c r="B522" s="131"/>
      <c r="C522" s="131"/>
      <c r="D522" s="131"/>
      <c r="E522" s="131"/>
      <c r="F522" s="131"/>
      <c r="G522" s="131"/>
      <c r="H522" s="131"/>
      <c r="I522" s="131"/>
      <c r="J522" s="131"/>
      <c r="K522" s="131"/>
      <c r="L522" s="132"/>
    </row>
    <row r="523" spans="1:12" ht="13.2">
      <c r="A523" s="131"/>
      <c r="B523" s="131"/>
      <c r="C523" s="131"/>
      <c r="D523" s="131"/>
      <c r="E523" s="131"/>
      <c r="F523" s="131"/>
      <c r="G523" s="131"/>
      <c r="H523" s="131"/>
      <c r="I523" s="131"/>
      <c r="J523" s="131"/>
      <c r="K523" s="131"/>
      <c r="L523" s="132"/>
    </row>
    <row r="524" spans="1:12" ht="13.2">
      <c r="A524" s="131"/>
      <c r="B524" s="131"/>
      <c r="C524" s="131"/>
      <c r="D524" s="131"/>
      <c r="E524" s="131"/>
      <c r="F524" s="131"/>
      <c r="G524" s="131"/>
      <c r="H524" s="131"/>
      <c r="I524" s="131"/>
      <c r="J524" s="131"/>
      <c r="K524" s="131"/>
      <c r="L524" s="132"/>
    </row>
    <row r="525" spans="1:12" ht="13.2">
      <c r="A525" s="131"/>
      <c r="B525" s="131"/>
      <c r="C525" s="131"/>
      <c r="D525" s="131"/>
      <c r="E525" s="131"/>
      <c r="F525" s="131"/>
      <c r="G525" s="131"/>
      <c r="H525" s="131"/>
      <c r="I525" s="131"/>
      <c r="J525" s="131"/>
      <c r="K525" s="131"/>
      <c r="L525" s="132"/>
    </row>
    <row r="526" spans="1:12" ht="13.2">
      <c r="A526" s="131"/>
      <c r="B526" s="131"/>
      <c r="C526" s="131"/>
      <c r="D526" s="131"/>
      <c r="E526" s="131"/>
      <c r="F526" s="131"/>
      <c r="G526" s="131"/>
      <c r="H526" s="131"/>
      <c r="I526" s="131"/>
      <c r="J526" s="131"/>
      <c r="K526" s="131"/>
      <c r="L526" s="132"/>
    </row>
    <row r="527" spans="1:12" ht="13.2">
      <c r="A527" s="131"/>
      <c r="B527" s="131"/>
      <c r="C527" s="131"/>
      <c r="D527" s="131"/>
      <c r="E527" s="131"/>
      <c r="F527" s="131"/>
      <c r="G527" s="131"/>
      <c r="H527" s="131"/>
      <c r="I527" s="131"/>
      <c r="J527" s="131"/>
      <c r="K527" s="131"/>
      <c r="L527" s="132"/>
    </row>
    <row r="528" spans="1:12" ht="13.2">
      <c r="A528" s="131"/>
      <c r="B528" s="131"/>
      <c r="C528" s="131"/>
      <c r="D528" s="131"/>
      <c r="E528" s="131"/>
      <c r="F528" s="131"/>
      <c r="G528" s="131"/>
      <c r="H528" s="131"/>
      <c r="I528" s="131"/>
      <c r="J528" s="131"/>
      <c r="K528" s="131"/>
      <c r="L528" s="132"/>
    </row>
    <row r="529" spans="1:12" ht="13.2">
      <c r="A529" s="131"/>
      <c r="B529" s="131"/>
      <c r="C529" s="131"/>
      <c r="D529" s="131"/>
      <c r="E529" s="131"/>
      <c r="F529" s="131"/>
      <c r="G529" s="131"/>
      <c r="H529" s="131"/>
      <c r="I529" s="131"/>
      <c r="J529" s="131"/>
      <c r="K529" s="131"/>
      <c r="L529" s="132"/>
    </row>
    <row r="530" spans="1:12" ht="13.2">
      <c r="A530" s="131"/>
      <c r="B530" s="131"/>
      <c r="C530" s="131"/>
      <c r="D530" s="131"/>
      <c r="E530" s="131"/>
      <c r="F530" s="131"/>
      <c r="G530" s="131"/>
      <c r="H530" s="131"/>
      <c r="I530" s="131"/>
      <c r="J530" s="131"/>
      <c r="K530" s="131"/>
      <c r="L530" s="132"/>
    </row>
    <row r="531" spans="1:12" ht="13.2">
      <c r="A531" s="131"/>
      <c r="B531" s="131"/>
      <c r="C531" s="131"/>
      <c r="D531" s="131"/>
      <c r="E531" s="131"/>
      <c r="F531" s="131"/>
      <c r="G531" s="131"/>
      <c r="H531" s="131"/>
      <c r="I531" s="131"/>
      <c r="J531" s="131"/>
      <c r="K531" s="131"/>
      <c r="L531" s="132"/>
    </row>
    <row r="532" spans="1:12" ht="13.2">
      <c r="A532" s="131"/>
      <c r="B532" s="131"/>
      <c r="C532" s="131"/>
      <c r="D532" s="131"/>
      <c r="E532" s="131"/>
      <c r="F532" s="131"/>
      <c r="G532" s="131"/>
      <c r="H532" s="131"/>
      <c r="I532" s="131"/>
      <c r="J532" s="131"/>
      <c r="K532" s="131"/>
      <c r="L532" s="132"/>
    </row>
    <row r="533" spans="1:12" ht="13.2">
      <c r="A533" s="131"/>
      <c r="B533" s="131"/>
      <c r="C533" s="131"/>
      <c r="D533" s="131"/>
      <c r="E533" s="131"/>
      <c r="F533" s="131"/>
      <c r="G533" s="131"/>
      <c r="H533" s="131"/>
      <c r="I533" s="131"/>
      <c r="J533" s="131"/>
      <c r="K533" s="131"/>
      <c r="L533" s="132"/>
    </row>
    <row r="534" spans="1:12" ht="13.2">
      <c r="A534" s="131"/>
      <c r="B534" s="131"/>
      <c r="C534" s="131"/>
      <c r="D534" s="131"/>
      <c r="E534" s="131"/>
      <c r="F534" s="131"/>
      <c r="G534" s="131"/>
      <c r="H534" s="131"/>
      <c r="I534" s="131"/>
      <c r="J534" s="131"/>
      <c r="K534" s="131"/>
      <c r="L534" s="132"/>
    </row>
    <row r="535" spans="1:12" ht="13.2">
      <c r="A535" s="131"/>
      <c r="B535" s="131"/>
      <c r="C535" s="131"/>
      <c r="D535" s="131"/>
      <c r="E535" s="131"/>
      <c r="F535" s="131"/>
      <c r="G535" s="131"/>
      <c r="H535" s="131"/>
      <c r="I535" s="131"/>
      <c r="J535" s="131"/>
      <c r="K535" s="131"/>
      <c r="L535" s="132"/>
    </row>
    <row r="536" spans="1:12" ht="13.2">
      <c r="A536" s="131"/>
      <c r="B536" s="131"/>
      <c r="C536" s="131"/>
      <c r="D536" s="131"/>
      <c r="E536" s="131"/>
      <c r="F536" s="131"/>
      <c r="G536" s="131"/>
      <c r="H536" s="131"/>
      <c r="I536" s="131"/>
      <c r="J536" s="131"/>
      <c r="K536" s="131"/>
      <c r="L536" s="132"/>
    </row>
    <row r="537" spans="1:12" ht="13.2">
      <c r="A537" s="131"/>
      <c r="B537" s="131"/>
      <c r="C537" s="131"/>
      <c r="D537" s="131"/>
      <c r="E537" s="131"/>
      <c r="F537" s="131"/>
      <c r="G537" s="131"/>
      <c r="H537" s="131"/>
      <c r="I537" s="131"/>
      <c r="J537" s="131"/>
      <c r="K537" s="131"/>
      <c r="L537" s="132"/>
    </row>
    <row r="538" spans="1:12" ht="13.2">
      <c r="A538" s="131"/>
      <c r="B538" s="131"/>
      <c r="C538" s="131"/>
      <c r="D538" s="131"/>
      <c r="E538" s="131"/>
      <c r="F538" s="131"/>
      <c r="G538" s="131"/>
      <c r="H538" s="131"/>
      <c r="I538" s="131"/>
      <c r="J538" s="131"/>
      <c r="K538" s="131"/>
      <c r="L538" s="132"/>
    </row>
    <row r="539" spans="1:12" ht="13.2">
      <c r="A539" s="131"/>
      <c r="B539" s="131"/>
      <c r="C539" s="131"/>
      <c r="D539" s="131"/>
      <c r="E539" s="131"/>
      <c r="F539" s="131"/>
      <c r="G539" s="131"/>
      <c r="H539" s="131"/>
      <c r="I539" s="131"/>
      <c r="J539" s="131"/>
      <c r="K539" s="131"/>
      <c r="L539" s="132"/>
    </row>
    <row r="540" spans="1:12" ht="13.2">
      <c r="A540" s="131"/>
      <c r="B540" s="131"/>
      <c r="C540" s="131"/>
      <c r="D540" s="131"/>
      <c r="E540" s="131"/>
      <c r="F540" s="131"/>
      <c r="G540" s="131"/>
      <c r="H540" s="131"/>
      <c r="I540" s="131"/>
      <c r="J540" s="131"/>
      <c r="K540" s="131"/>
      <c r="L540" s="132"/>
    </row>
    <row r="541" spans="1:12" ht="13.2">
      <c r="A541" s="131"/>
      <c r="B541" s="131"/>
      <c r="C541" s="131"/>
      <c r="D541" s="131"/>
      <c r="E541" s="131"/>
      <c r="F541" s="131"/>
      <c r="G541" s="131"/>
      <c r="H541" s="131"/>
      <c r="I541" s="131"/>
      <c r="J541" s="131"/>
      <c r="K541" s="131"/>
      <c r="L541" s="132"/>
    </row>
    <row r="542" spans="1:12" ht="13.2">
      <c r="A542" s="131"/>
      <c r="B542" s="131"/>
      <c r="C542" s="131"/>
      <c r="D542" s="131"/>
      <c r="E542" s="131"/>
      <c r="F542" s="131"/>
      <c r="G542" s="131"/>
      <c r="H542" s="131"/>
      <c r="I542" s="131"/>
      <c r="J542" s="131"/>
      <c r="K542" s="131"/>
      <c r="L542" s="132"/>
    </row>
    <row r="543" spans="1:12" ht="13.2">
      <c r="A543" s="131"/>
      <c r="B543" s="131"/>
      <c r="C543" s="131"/>
      <c r="D543" s="131"/>
      <c r="E543" s="131"/>
      <c r="F543" s="131"/>
      <c r="G543" s="131"/>
      <c r="H543" s="131"/>
      <c r="I543" s="131"/>
      <c r="J543" s="131"/>
      <c r="K543" s="131"/>
      <c r="L543" s="132"/>
    </row>
    <row r="544" spans="1:12" ht="13.2">
      <c r="A544" s="131"/>
      <c r="B544" s="131"/>
      <c r="C544" s="131"/>
      <c r="D544" s="131"/>
      <c r="E544" s="131"/>
      <c r="F544" s="131"/>
      <c r="G544" s="131"/>
      <c r="H544" s="131"/>
      <c r="I544" s="131"/>
      <c r="J544" s="131"/>
      <c r="K544" s="131"/>
      <c r="L544" s="132"/>
    </row>
    <row r="545" spans="1:12" ht="13.2">
      <c r="A545" s="131"/>
      <c r="B545" s="131"/>
      <c r="C545" s="131"/>
      <c r="D545" s="131"/>
      <c r="E545" s="131"/>
      <c r="F545" s="131"/>
      <c r="G545" s="131"/>
      <c r="H545" s="131"/>
      <c r="I545" s="131"/>
      <c r="J545" s="131"/>
      <c r="K545" s="131"/>
      <c r="L545" s="132"/>
    </row>
    <row r="546" spans="1:12" ht="13.2">
      <c r="A546" s="131"/>
      <c r="B546" s="131"/>
      <c r="C546" s="131"/>
      <c r="D546" s="131"/>
      <c r="E546" s="131"/>
      <c r="F546" s="131"/>
      <c r="G546" s="131"/>
      <c r="H546" s="131"/>
      <c r="I546" s="131"/>
      <c r="J546" s="131"/>
      <c r="K546" s="131"/>
      <c r="L546" s="132"/>
    </row>
    <row r="547" spans="1:12" ht="13.2">
      <c r="A547" s="131"/>
      <c r="B547" s="131"/>
      <c r="C547" s="131"/>
      <c r="D547" s="131"/>
      <c r="E547" s="131"/>
      <c r="F547" s="131"/>
      <c r="G547" s="131"/>
      <c r="H547" s="131"/>
      <c r="I547" s="131"/>
      <c r="J547" s="131"/>
      <c r="K547" s="131"/>
      <c r="L547" s="132"/>
    </row>
    <row r="548" spans="1:12" ht="13.2">
      <c r="A548" s="131"/>
      <c r="B548" s="131"/>
      <c r="C548" s="131"/>
      <c r="D548" s="131"/>
      <c r="E548" s="131"/>
      <c r="F548" s="131"/>
      <c r="G548" s="131"/>
      <c r="H548" s="131"/>
      <c r="I548" s="131"/>
      <c r="J548" s="131"/>
      <c r="K548" s="131"/>
      <c r="L548" s="132"/>
    </row>
    <row r="549" spans="1:12" ht="13.2">
      <c r="A549" s="131"/>
      <c r="B549" s="131"/>
      <c r="C549" s="131"/>
      <c r="D549" s="131"/>
      <c r="E549" s="131"/>
      <c r="F549" s="131"/>
      <c r="G549" s="131"/>
      <c r="H549" s="131"/>
      <c r="I549" s="131"/>
      <c r="J549" s="131"/>
      <c r="K549" s="131"/>
      <c r="L549" s="132"/>
    </row>
    <row r="550" spans="1:12" ht="13.2">
      <c r="A550" s="131"/>
      <c r="B550" s="131"/>
      <c r="C550" s="131"/>
      <c r="D550" s="131"/>
      <c r="E550" s="131"/>
      <c r="F550" s="131"/>
      <c r="G550" s="131"/>
      <c r="H550" s="131"/>
      <c r="I550" s="131"/>
      <c r="J550" s="131"/>
      <c r="K550" s="131"/>
      <c r="L550" s="132"/>
    </row>
    <row r="551" spans="1:12" ht="13.2">
      <c r="A551" s="131"/>
      <c r="B551" s="131"/>
      <c r="C551" s="131"/>
      <c r="D551" s="131"/>
      <c r="E551" s="131"/>
      <c r="F551" s="131"/>
      <c r="G551" s="131"/>
      <c r="H551" s="131"/>
      <c r="I551" s="131"/>
      <c r="J551" s="131"/>
      <c r="K551" s="131"/>
      <c r="L551" s="132"/>
    </row>
    <row r="552" spans="1:12" ht="13.2">
      <c r="A552" s="131"/>
      <c r="B552" s="131"/>
      <c r="C552" s="131"/>
      <c r="D552" s="131"/>
      <c r="E552" s="131"/>
      <c r="F552" s="131"/>
      <c r="G552" s="131"/>
      <c r="H552" s="131"/>
      <c r="I552" s="131"/>
      <c r="J552" s="131"/>
      <c r="K552" s="131"/>
      <c r="L552" s="132"/>
    </row>
    <row r="553" spans="1:12" ht="13.2">
      <c r="A553" s="131"/>
      <c r="B553" s="131"/>
      <c r="C553" s="131"/>
      <c r="D553" s="131"/>
      <c r="E553" s="131"/>
      <c r="F553" s="131"/>
      <c r="G553" s="131"/>
      <c r="H553" s="131"/>
      <c r="I553" s="131"/>
      <c r="J553" s="131"/>
      <c r="K553" s="131"/>
      <c r="L553" s="132"/>
    </row>
    <row r="554" spans="1:12" ht="13.2">
      <c r="A554" s="131"/>
      <c r="B554" s="131"/>
      <c r="C554" s="131"/>
      <c r="D554" s="131"/>
      <c r="E554" s="131"/>
      <c r="F554" s="131"/>
      <c r="G554" s="131"/>
      <c r="H554" s="131"/>
      <c r="I554" s="131"/>
      <c r="J554" s="131"/>
      <c r="K554" s="131"/>
      <c r="L554" s="132"/>
    </row>
    <row r="555" spans="1:12" ht="13.2">
      <c r="A555" s="131"/>
      <c r="B555" s="131"/>
      <c r="C555" s="131"/>
      <c r="D555" s="131"/>
      <c r="E555" s="131"/>
      <c r="F555" s="131"/>
      <c r="G555" s="131"/>
      <c r="H555" s="131"/>
      <c r="I555" s="131"/>
      <c r="J555" s="131"/>
      <c r="K555" s="131"/>
      <c r="L555" s="132"/>
    </row>
    <row r="556" spans="1:12" ht="13.2">
      <c r="A556" s="131"/>
      <c r="B556" s="131"/>
      <c r="C556" s="131"/>
      <c r="D556" s="131"/>
      <c r="E556" s="131"/>
      <c r="F556" s="131"/>
      <c r="G556" s="131"/>
      <c r="H556" s="131"/>
      <c r="I556" s="131"/>
      <c r="J556" s="131"/>
      <c r="K556" s="131"/>
      <c r="L556" s="132"/>
    </row>
    <row r="557" spans="1:12" ht="13.2">
      <c r="A557" s="131"/>
      <c r="B557" s="131"/>
      <c r="C557" s="131"/>
      <c r="D557" s="131"/>
      <c r="E557" s="131"/>
      <c r="F557" s="131"/>
      <c r="G557" s="131"/>
      <c r="H557" s="131"/>
      <c r="I557" s="131"/>
      <c r="J557" s="131"/>
      <c r="K557" s="131"/>
      <c r="L557" s="132"/>
    </row>
    <row r="558" spans="1:12" ht="13.2">
      <c r="A558" s="131"/>
      <c r="B558" s="131"/>
      <c r="C558" s="131"/>
      <c r="D558" s="131"/>
      <c r="E558" s="131"/>
      <c r="F558" s="131"/>
      <c r="G558" s="131"/>
      <c r="H558" s="131"/>
      <c r="I558" s="131"/>
      <c r="J558" s="131"/>
      <c r="K558" s="131"/>
      <c r="L558" s="132"/>
    </row>
    <row r="559" spans="1:12" ht="13.2">
      <c r="A559" s="131"/>
      <c r="B559" s="131"/>
      <c r="C559" s="131"/>
      <c r="D559" s="131"/>
      <c r="E559" s="131"/>
      <c r="F559" s="131"/>
      <c r="G559" s="131"/>
      <c r="H559" s="131"/>
      <c r="I559" s="131"/>
      <c r="J559" s="131"/>
      <c r="K559" s="131"/>
      <c r="L559" s="132"/>
    </row>
    <row r="560" spans="1:12" ht="13.2">
      <c r="A560" s="131"/>
      <c r="B560" s="131"/>
      <c r="C560" s="131"/>
      <c r="D560" s="131"/>
      <c r="E560" s="131"/>
      <c r="F560" s="131"/>
      <c r="G560" s="131"/>
      <c r="H560" s="131"/>
      <c r="I560" s="131"/>
      <c r="J560" s="131"/>
      <c r="K560" s="131"/>
      <c r="L560" s="132"/>
    </row>
    <row r="561" spans="1:12" ht="13.2">
      <c r="A561" s="131"/>
      <c r="B561" s="131"/>
      <c r="C561" s="131"/>
      <c r="D561" s="131"/>
      <c r="E561" s="131"/>
      <c r="F561" s="131"/>
      <c r="G561" s="131"/>
      <c r="H561" s="131"/>
      <c r="I561" s="131"/>
      <c r="J561" s="131"/>
      <c r="K561" s="131"/>
      <c r="L561" s="132"/>
    </row>
    <row r="562" spans="1:12" ht="13.2">
      <c r="A562" s="131"/>
      <c r="B562" s="131"/>
      <c r="C562" s="131"/>
      <c r="D562" s="131"/>
      <c r="E562" s="131"/>
      <c r="F562" s="131"/>
      <c r="G562" s="131"/>
      <c r="H562" s="131"/>
      <c r="I562" s="131"/>
      <c r="J562" s="131"/>
      <c r="K562" s="131"/>
      <c r="L562" s="132"/>
    </row>
    <row r="563" spans="1:12" ht="13.2">
      <c r="A563" s="131"/>
      <c r="B563" s="131"/>
      <c r="C563" s="131"/>
      <c r="D563" s="131"/>
      <c r="E563" s="131"/>
      <c r="F563" s="131"/>
      <c r="G563" s="131"/>
      <c r="H563" s="131"/>
      <c r="I563" s="131"/>
      <c r="J563" s="131"/>
      <c r="K563" s="131"/>
      <c r="L563" s="132"/>
    </row>
    <row r="564" spans="1:12" ht="13.2">
      <c r="A564" s="131"/>
      <c r="B564" s="131"/>
      <c r="C564" s="131"/>
      <c r="D564" s="131"/>
      <c r="E564" s="131"/>
      <c r="F564" s="131"/>
      <c r="G564" s="131"/>
      <c r="H564" s="131"/>
      <c r="I564" s="131"/>
      <c r="J564" s="131"/>
      <c r="K564" s="131"/>
      <c r="L564" s="132"/>
    </row>
    <row r="565" spans="1:12" ht="13.2">
      <c r="A565" s="131"/>
      <c r="B565" s="131"/>
      <c r="C565" s="131"/>
      <c r="D565" s="131"/>
      <c r="E565" s="131"/>
      <c r="F565" s="131"/>
      <c r="G565" s="131"/>
      <c r="H565" s="131"/>
      <c r="I565" s="131"/>
      <c r="J565" s="131"/>
      <c r="K565" s="131"/>
      <c r="L565" s="132"/>
    </row>
    <row r="566" spans="1:12" ht="13.2">
      <c r="A566" s="131"/>
      <c r="B566" s="131"/>
      <c r="C566" s="131"/>
      <c r="D566" s="131"/>
      <c r="E566" s="131"/>
      <c r="F566" s="131"/>
      <c r="G566" s="131"/>
      <c r="H566" s="131"/>
      <c r="I566" s="131"/>
      <c r="J566" s="131"/>
      <c r="K566" s="131"/>
      <c r="L566" s="132"/>
    </row>
    <row r="567" spans="1:12" ht="13.2">
      <c r="A567" s="131"/>
      <c r="B567" s="131"/>
      <c r="C567" s="131"/>
      <c r="D567" s="131"/>
      <c r="E567" s="131"/>
      <c r="F567" s="131"/>
      <c r="G567" s="131"/>
      <c r="H567" s="131"/>
      <c r="I567" s="131"/>
      <c r="J567" s="131"/>
      <c r="K567" s="131"/>
      <c r="L567" s="132"/>
    </row>
    <row r="568" spans="1:12" ht="13.2">
      <c r="A568" s="131"/>
      <c r="B568" s="131"/>
      <c r="C568" s="131"/>
      <c r="D568" s="131"/>
      <c r="E568" s="131"/>
      <c r="F568" s="131"/>
      <c r="G568" s="131"/>
      <c r="H568" s="131"/>
      <c r="I568" s="131"/>
      <c r="J568" s="131"/>
      <c r="K568" s="131"/>
      <c r="L568" s="132"/>
    </row>
    <row r="569" spans="1:12" ht="13.2">
      <c r="A569" s="131"/>
      <c r="B569" s="131"/>
      <c r="C569" s="131"/>
      <c r="D569" s="131"/>
      <c r="E569" s="131"/>
      <c r="F569" s="131"/>
      <c r="G569" s="131"/>
      <c r="H569" s="131"/>
      <c r="I569" s="131"/>
      <c r="J569" s="131"/>
      <c r="K569" s="131"/>
      <c r="L569" s="132"/>
    </row>
    <row r="570" spans="1:12" ht="13.2">
      <c r="A570" s="131"/>
      <c r="B570" s="131"/>
      <c r="C570" s="131"/>
      <c r="D570" s="131"/>
      <c r="E570" s="131"/>
      <c r="F570" s="131"/>
      <c r="G570" s="131"/>
      <c r="H570" s="131"/>
      <c r="I570" s="131"/>
      <c r="J570" s="131"/>
      <c r="K570" s="131"/>
      <c r="L570" s="132"/>
    </row>
    <row r="571" spans="1:12" ht="13.2">
      <c r="A571" s="131"/>
      <c r="B571" s="131"/>
      <c r="C571" s="131"/>
      <c r="D571" s="131"/>
      <c r="E571" s="131"/>
      <c r="F571" s="131"/>
      <c r="G571" s="131"/>
      <c r="H571" s="131"/>
      <c r="I571" s="131"/>
      <c r="J571" s="131"/>
      <c r="K571" s="131"/>
      <c r="L571" s="132"/>
    </row>
    <row r="572" spans="1:12" ht="13.2">
      <c r="A572" s="131"/>
      <c r="B572" s="131"/>
      <c r="C572" s="131"/>
      <c r="D572" s="131"/>
      <c r="E572" s="131"/>
      <c r="F572" s="131"/>
      <c r="G572" s="131"/>
      <c r="H572" s="131"/>
      <c r="I572" s="131"/>
      <c r="J572" s="131"/>
      <c r="K572" s="131"/>
      <c r="L572" s="132"/>
    </row>
    <row r="573" spans="1:12" ht="13.2">
      <c r="A573" s="131"/>
      <c r="B573" s="131"/>
      <c r="C573" s="131"/>
      <c r="D573" s="131"/>
      <c r="E573" s="131"/>
      <c r="F573" s="131"/>
      <c r="G573" s="131"/>
      <c r="H573" s="131"/>
      <c r="I573" s="131"/>
      <c r="J573" s="131"/>
      <c r="K573" s="131"/>
      <c r="L573" s="132"/>
    </row>
    <row r="574" spans="1:12" ht="13.2">
      <c r="A574" s="131"/>
      <c r="B574" s="131"/>
      <c r="C574" s="131"/>
      <c r="D574" s="131"/>
      <c r="E574" s="131"/>
      <c r="F574" s="131"/>
      <c r="G574" s="131"/>
      <c r="H574" s="131"/>
      <c r="I574" s="131"/>
      <c r="J574" s="131"/>
      <c r="K574" s="131"/>
      <c r="L574" s="132"/>
    </row>
    <row r="575" spans="1:12" ht="13.2">
      <c r="A575" s="131"/>
      <c r="B575" s="131"/>
      <c r="C575" s="131"/>
      <c r="D575" s="131"/>
      <c r="E575" s="131"/>
      <c r="F575" s="131"/>
      <c r="G575" s="131"/>
      <c r="H575" s="131"/>
      <c r="I575" s="131"/>
      <c r="J575" s="131"/>
      <c r="K575" s="131"/>
      <c r="L575" s="132"/>
    </row>
    <row r="576" spans="1:12" ht="13.2">
      <c r="A576" s="131"/>
      <c r="B576" s="131"/>
      <c r="C576" s="131"/>
      <c r="D576" s="131"/>
      <c r="E576" s="131"/>
      <c r="F576" s="131"/>
      <c r="G576" s="131"/>
      <c r="H576" s="131"/>
      <c r="I576" s="131"/>
      <c r="J576" s="131"/>
      <c r="K576" s="131"/>
      <c r="L576" s="132"/>
    </row>
    <row r="577" spans="1:12" ht="13.2">
      <c r="A577" s="131"/>
      <c r="B577" s="131"/>
      <c r="C577" s="131"/>
      <c r="D577" s="131"/>
      <c r="E577" s="131"/>
      <c r="F577" s="131"/>
      <c r="G577" s="131"/>
      <c r="H577" s="131"/>
      <c r="I577" s="131"/>
      <c r="J577" s="131"/>
      <c r="K577" s="131"/>
      <c r="L577" s="132"/>
    </row>
    <row r="578" spans="1:12" ht="13.2">
      <c r="A578" s="131"/>
      <c r="B578" s="131"/>
      <c r="C578" s="131"/>
      <c r="D578" s="131"/>
      <c r="E578" s="131"/>
      <c r="F578" s="131"/>
      <c r="G578" s="131"/>
      <c r="H578" s="131"/>
      <c r="I578" s="131"/>
      <c r="J578" s="131"/>
      <c r="K578" s="131"/>
      <c r="L578" s="132"/>
    </row>
    <row r="579" spans="1:12" ht="13.2">
      <c r="A579" s="131"/>
      <c r="B579" s="131"/>
      <c r="C579" s="131"/>
      <c r="D579" s="131"/>
      <c r="E579" s="131"/>
      <c r="F579" s="131"/>
      <c r="G579" s="131"/>
      <c r="H579" s="131"/>
      <c r="I579" s="131"/>
      <c r="J579" s="131"/>
      <c r="K579" s="131"/>
      <c r="L579" s="132"/>
    </row>
    <row r="580" spans="1:12" ht="13.2">
      <c r="A580" s="131"/>
      <c r="B580" s="131"/>
      <c r="C580" s="131"/>
      <c r="D580" s="131"/>
      <c r="E580" s="131"/>
      <c r="F580" s="131"/>
      <c r="G580" s="131"/>
      <c r="H580" s="131"/>
      <c r="I580" s="131"/>
      <c r="J580" s="131"/>
      <c r="K580" s="131"/>
      <c r="L580" s="132"/>
    </row>
    <row r="581" spans="1:12" ht="13.2">
      <c r="A581" s="131"/>
      <c r="B581" s="131"/>
      <c r="C581" s="131"/>
      <c r="D581" s="131"/>
      <c r="E581" s="131"/>
      <c r="F581" s="131"/>
      <c r="G581" s="131"/>
      <c r="H581" s="131"/>
      <c r="I581" s="131"/>
      <c r="J581" s="131"/>
      <c r="K581" s="131"/>
      <c r="L581" s="132"/>
    </row>
    <row r="582" spans="1:12" ht="13.2">
      <c r="A582" s="131"/>
      <c r="B582" s="131"/>
      <c r="C582" s="131"/>
      <c r="D582" s="131"/>
      <c r="E582" s="131"/>
      <c r="F582" s="131"/>
      <c r="G582" s="131"/>
      <c r="H582" s="131"/>
      <c r="I582" s="131"/>
      <c r="J582" s="131"/>
      <c r="K582" s="131"/>
      <c r="L582" s="132"/>
    </row>
    <row r="583" spans="1:12" ht="13.2">
      <c r="A583" s="131"/>
      <c r="B583" s="131"/>
      <c r="C583" s="131"/>
      <c r="D583" s="131"/>
      <c r="E583" s="131"/>
      <c r="F583" s="131"/>
      <c r="G583" s="131"/>
      <c r="H583" s="131"/>
      <c r="I583" s="131"/>
      <c r="J583" s="131"/>
      <c r="K583" s="131"/>
      <c r="L583" s="132"/>
    </row>
    <row r="584" spans="1:12" ht="13.2">
      <c r="A584" s="131"/>
      <c r="B584" s="131"/>
      <c r="C584" s="131"/>
      <c r="D584" s="131"/>
      <c r="E584" s="131"/>
      <c r="F584" s="131"/>
      <c r="G584" s="131"/>
      <c r="H584" s="131"/>
      <c r="I584" s="131"/>
      <c r="J584" s="131"/>
      <c r="K584" s="131"/>
      <c r="L584" s="132"/>
    </row>
    <row r="585" spans="1:12" ht="13.2">
      <c r="A585" s="131"/>
      <c r="B585" s="131"/>
      <c r="C585" s="131"/>
      <c r="D585" s="131"/>
      <c r="E585" s="131"/>
      <c r="F585" s="131"/>
      <c r="G585" s="131"/>
      <c r="H585" s="131"/>
      <c r="I585" s="131"/>
      <c r="J585" s="131"/>
      <c r="K585" s="131"/>
      <c r="L585" s="132"/>
    </row>
    <row r="586" spans="1:12" ht="13.2">
      <c r="A586" s="131"/>
      <c r="B586" s="131"/>
      <c r="C586" s="131"/>
      <c r="D586" s="131"/>
      <c r="E586" s="131"/>
      <c r="F586" s="131"/>
      <c r="G586" s="131"/>
      <c r="H586" s="131"/>
      <c r="I586" s="131"/>
      <c r="J586" s="131"/>
      <c r="K586" s="131"/>
      <c r="L586" s="132"/>
    </row>
    <row r="587" spans="1:12" ht="13.2">
      <c r="A587" s="131"/>
      <c r="B587" s="131"/>
      <c r="C587" s="131"/>
      <c r="D587" s="131"/>
      <c r="E587" s="131"/>
      <c r="F587" s="131"/>
      <c r="G587" s="131"/>
      <c r="H587" s="131"/>
      <c r="I587" s="131"/>
      <c r="J587" s="131"/>
      <c r="K587" s="131"/>
      <c r="L587" s="132"/>
    </row>
    <row r="588" spans="1:12" ht="13.2">
      <c r="A588" s="131"/>
      <c r="B588" s="131"/>
      <c r="C588" s="131"/>
      <c r="D588" s="131"/>
      <c r="E588" s="131"/>
      <c r="F588" s="131"/>
      <c r="G588" s="131"/>
      <c r="H588" s="131"/>
      <c r="I588" s="131"/>
      <c r="J588" s="131"/>
      <c r="K588" s="131"/>
      <c r="L588" s="132"/>
    </row>
    <row r="589" spans="1:12" ht="13.2">
      <c r="A589" s="131"/>
      <c r="B589" s="131"/>
      <c r="C589" s="131"/>
      <c r="D589" s="131"/>
      <c r="E589" s="131"/>
      <c r="F589" s="131"/>
      <c r="G589" s="131"/>
      <c r="H589" s="131"/>
      <c r="I589" s="131"/>
      <c r="J589" s="131"/>
      <c r="K589" s="131"/>
      <c r="L589" s="132"/>
    </row>
    <row r="590" spans="1:12" ht="13.2">
      <c r="A590" s="131"/>
      <c r="B590" s="131"/>
      <c r="C590" s="131"/>
      <c r="D590" s="131"/>
      <c r="E590" s="131"/>
      <c r="F590" s="131"/>
      <c r="G590" s="131"/>
      <c r="H590" s="131"/>
      <c r="I590" s="131"/>
      <c r="J590" s="131"/>
      <c r="K590" s="131"/>
      <c r="L590" s="132"/>
    </row>
    <row r="591" spans="1:12" ht="13.2">
      <c r="A591" s="131"/>
      <c r="B591" s="131"/>
      <c r="C591" s="131"/>
      <c r="D591" s="131"/>
      <c r="E591" s="131"/>
      <c r="F591" s="131"/>
      <c r="G591" s="131"/>
      <c r="H591" s="131"/>
      <c r="I591" s="131"/>
      <c r="J591" s="131"/>
      <c r="K591" s="131"/>
      <c r="L591" s="132"/>
    </row>
    <row r="592" spans="1:12" ht="13.2">
      <c r="A592" s="131"/>
      <c r="B592" s="131"/>
      <c r="C592" s="131"/>
      <c r="D592" s="131"/>
      <c r="E592" s="131"/>
      <c r="F592" s="131"/>
      <c r="G592" s="131"/>
      <c r="H592" s="131"/>
      <c r="I592" s="131"/>
      <c r="J592" s="131"/>
      <c r="K592" s="131"/>
      <c r="L592" s="132"/>
    </row>
    <row r="593" spans="1:12" ht="13.2">
      <c r="A593" s="131"/>
      <c r="B593" s="131"/>
      <c r="C593" s="131"/>
      <c r="D593" s="131"/>
      <c r="E593" s="131"/>
      <c r="F593" s="131"/>
      <c r="G593" s="131"/>
      <c r="H593" s="131"/>
      <c r="I593" s="131"/>
      <c r="J593" s="131"/>
      <c r="K593" s="131"/>
      <c r="L593" s="132"/>
    </row>
    <row r="594" spans="1:12" ht="13.2">
      <c r="A594" s="131"/>
      <c r="B594" s="131"/>
      <c r="C594" s="131"/>
      <c r="D594" s="131"/>
      <c r="E594" s="131"/>
      <c r="F594" s="131"/>
      <c r="G594" s="131"/>
      <c r="H594" s="131"/>
      <c r="I594" s="131"/>
      <c r="J594" s="131"/>
      <c r="K594" s="131"/>
      <c r="L594" s="132"/>
    </row>
    <row r="595" spans="1:12" ht="13.2">
      <c r="A595" s="131"/>
      <c r="B595" s="131"/>
      <c r="C595" s="131"/>
      <c r="D595" s="131"/>
      <c r="E595" s="131"/>
      <c r="F595" s="131"/>
      <c r="G595" s="131"/>
      <c r="H595" s="131"/>
      <c r="I595" s="131"/>
      <c r="J595" s="131"/>
      <c r="K595" s="131"/>
      <c r="L595" s="132"/>
    </row>
    <row r="596" spans="1:12" ht="13.2">
      <c r="A596" s="131"/>
      <c r="B596" s="131"/>
      <c r="C596" s="131"/>
      <c r="D596" s="131"/>
      <c r="E596" s="131"/>
      <c r="F596" s="131"/>
      <c r="G596" s="131"/>
      <c r="H596" s="131"/>
      <c r="I596" s="131"/>
      <c r="J596" s="131"/>
      <c r="K596" s="131"/>
      <c r="L596" s="132"/>
    </row>
    <row r="597" spans="1:12" ht="13.2">
      <c r="A597" s="131"/>
      <c r="B597" s="131"/>
      <c r="C597" s="131"/>
      <c r="D597" s="131"/>
      <c r="E597" s="131"/>
      <c r="F597" s="131"/>
      <c r="G597" s="131"/>
      <c r="H597" s="131"/>
      <c r="I597" s="131"/>
      <c r="J597" s="131"/>
      <c r="K597" s="131"/>
      <c r="L597" s="132"/>
    </row>
    <row r="598" spans="1:12" ht="13.2">
      <c r="A598" s="131"/>
      <c r="B598" s="131"/>
      <c r="C598" s="131"/>
      <c r="D598" s="131"/>
      <c r="E598" s="131"/>
      <c r="F598" s="131"/>
      <c r="G598" s="131"/>
      <c r="H598" s="131"/>
      <c r="I598" s="131"/>
      <c r="J598" s="131"/>
      <c r="K598" s="131"/>
      <c r="L598" s="132"/>
    </row>
    <row r="599" spans="1:12" ht="13.2">
      <c r="A599" s="131"/>
      <c r="B599" s="131"/>
      <c r="C599" s="131"/>
      <c r="D599" s="131"/>
      <c r="E599" s="131"/>
      <c r="F599" s="131"/>
      <c r="G599" s="131"/>
      <c r="H599" s="131"/>
      <c r="I599" s="131"/>
      <c r="J599" s="131"/>
      <c r="K599" s="131"/>
      <c r="L599" s="132"/>
    </row>
    <row r="600" spans="1:12" ht="13.2">
      <c r="A600" s="131"/>
      <c r="B600" s="131"/>
      <c r="C600" s="131"/>
      <c r="D600" s="131"/>
      <c r="E600" s="131"/>
      <c r="F600" s="131"/>
      <c r="G600" s="131"/>
      <c r="H600" s="131"/>
      <c r="I600" s="131"/>
      <c r="J600" s="131"/>
      <c r="K600" s="131"/>
      <c r="L600" s="132"/>
    </row>
    <row r="601" spans="1:12" ht="13.2">
      <c r="A601" s="131"/>
      <c r="B601" s="131"/>
      <c r="C601" s="131"/>
      <c r="D601" s="131"/>
      <c r="E601" s="131"/>
      <c r="F601" s="131"/>
      <c r="G601" s="131"/>
      <c r="H601" s="131"/>
      <c r="I601" s="131"/>
      <c r="J601" s="131"/>
      <c r="K601" s="131"/>
      <c r="L601" s="132"/>
    </row>
    <row r="602" spans="1:12" ht="13.2">
      <c r="A602" s="131"/>
      <c r="B602" s="131"/>
      <c r="C602" s="131"/>
      <c r="D602" s="131"/>
      <c r="E602" s="131"/>
      <c r="F602" s="131"/>
      <c r="G602" s="131"/>
      <c r="H602" s="131"/>
      <c r="I602" s="131"/>
      <c r="J602" s="131"/>
      <c r="K602" s="131"/>
      <c r="L602" s="132"/>
    </row>
    <row r="603" spans="1:12" ht="13.2">
      <c r="A603" s="131"/>
      <c r="B603" s="131"/>
      <c r="C603" s="131"/>
      <c r="D603" s="131"/>
      <c r="E603" s="131"/>
      <c r="F603" s="131"/>
      <c r="G603" s="131"/>
      <c r="H603" s="131"/>
      <c r="I603" s="131"/>
      <c r="J603" s="131"/>
      <c r="K603" s="131"/>
      <c r="L603" s="132"/>
    </row>
    <row r="604" spans="1:12" ht="13.2">
      <c r="A604" s="131"/>
      <c r="B604" s="131"/>
      <c r="C604" s="131"/>
      <c r="D604" s="131"/>
      <c r="E604" s="131"/>
      <c r="F604" s="131"/>
      <c r="G604" s="131"/>
      <c r="H604" s="131"/>
      <c r="I604" s="131"/>
      <c r="J604" s="131"/>
      <c r="K604" s="131"/>
      <c r="L604" s="132"/>
    </row>
    <row r="605" spans="1:12" ht="13.2">
      <c r="A605" s="131"/>
      <c r="B605" s="131"/>
      <c r="C605" s="131"/>
      <c r="D605" s="131"/>
      <c r="E605" s="131"/>
      <c r="F605" s="131"/>
      <c r="G605" s="131"/>
      <c r="H605" s="131"/>
      <c r="I605" s="131"/>
      <c r="J605" s="131"/>
      <c r="K605" s="131"/>
      <c r="L605" s="132"/>
    </row>
    <row r="606" spans="1:12" ht="13.2">
      <c r="A606" s="131"/>
      <c r="B606" s="131"/>
      <c r="C606" s="131"/>
      <c r="D606" s="131"/>
      <c r="E606" s="131"/>
      <c r="F606" s="131"/>
      <c r="G606" s="131"/>
      <c r="H606" s="131"/>
      <c r="I606" s="131"/>
      <c r="J606" s="131"/>
      <c r="K606" s="131"/>
      <c r="L606" s="132"/>
    </row>
    <row r="607" spans="1:12" ht="13.2">
      <c r="A607" s="131"/>
      <c r="B607" s="131"/>
      <c r="C607" s="131"/>
      <c r="D607" s="131"/>
      <c r="E607" s="131"/>
      <c r="F607" s="131"/>
      <c r="G607" s="131"/>
      <c r="H607" s="131"/>
      <c r="I607" s="131"/>
      <c r="J607" s="131"/>
      <c r="K607" s="131"/>
      <c r="L607" s="132"/>
    </row>
    <row r="608" spans="1:12" ht="13.2">
      <c r="A608" s="131"/>
      <c r="B608" s="131"/>
      <c r="C608" s="131"/>
      <c r="D608" s="131"/>
      <c r="E608" s="131"/>
      <c r="F608" s="131"/>
      <c r="G608" s="131"/>
      <c r="H608" s="131"/>
      <c r="I608" s="131"/>
      <c r="J608" s="131"/>
      <c r="K608" s="131"/>
      <c r="L608" s="132"/>
    </row>
    <row r="609" spans="1:12" ht="13.2">
      <c r="A609" s="131"/>
      <c r="B609" s="131"/>
      <c r="C609" s="131"/>
      <c r="D609" s="131"/>
      <c r="E609" s="131"/>
      <c r="F609" s="131"/>
      <c r="G609" s="131"/>
      <c r="H609" s="131"/>
      <c r="I609" s="131"/>
      <c r="J609" s="131"/>
      <c r="K609" s="131"/>
      <c r="L609" s="132"/>
    </row>
    <row r="610" spans="1:12" ht="13.2">
      <c r="A610" s="131"/>
      <c r="B610" s="131"/>
      <c r="C610" s="131"/>
      <c r="D610" s="131"/>
      <c r="E610" s="131"/>
      <c r="F610" s="131"/>
      <c r="G610" s="131"/>
      <c r="H610" s="131"/>
      <c r="I610" s="131"/>
      <c r="J610" s="131"/>
      <c r="K610" s="131"/>
      <c r="L610" s="132"/>
    </row>
    <row r="611" spans="1:12" ht="13.2">
      <c r="A611" s="131"/>
      <c r="B611" s="131"/>
      <c r="C611" s="131"/>
      <c r="D611" s="131"/>
      <c r="E611" s="131"/>
      <c r="F611" s="131"/>
      <c r="G611" s="131"/>
      <c r="H611" s="131"/>
      <c r="I611" s="131"/>
      <c r="J611" s="131"/>
      <c r="K611" s="131"/>
      <c r="L611" s="132"/>
    </row>
    <row r="612" spans="1:12" ht="13.2">
      <c r="A612" s="131"/>
      <c r="B612" s="131"/>
      <c r="C612" s="131"/>
      <c r="D612" s="131"/>
      <c r="E612" s="131"/>
      <c r="F612" s="131"/>
      <c r="G612" s="131"/>
      <c r="H612" s="131"/>
      <c r="I612" s="131"/>
      <c r="J612" s="131"/>
      <c r="K612" s="131"/>
      <c r="L612" s="132"/>
    </row>
    <row r="613" spans="1:12" ht="13.2">
      <c r="A613" s="131"/>
      <c r="B613" s="131"/>
      <c r="C613" s="131"/>
      <c r="D613" s="131"/>
      <c r="E613" s="131"/>
      <c r="F613" s="131"/>
      <c r="G613" s="131"/>
      <c r="H613" s="131"/>
      <c r="I613" s="131"/>
      <c r="J613" s="131"/>
      <c r="K613" s="131"/>
      <c r="L613" s="132"/>
    </row>
    <row r="614" spans="1:12" ht="13.2">
      <c r="A614" s="131"/>
      <c r="B614" s="131"/>
      <c r="C614" s="131"/>
      <c r="D614" s="131"/>
      <c r="E614" s="131"/>
      <c r="F614" s="131"/>
      <c r="G614" s="131"/>
      <c r="H614" s="131"/>
      <c r="I614" s="131"/>
      <c r="J614" s="131"/>
      <c r="K614" s="131"/>
      <c r="L614" s="132"/>
    </row>
    <row r="615" spans="1:12" ht="13.2">
      <c r="A615" s="131"/>
      <c r="B615" s="131"/>
      <c r="C615" s="131"/>
      <c r="D615" s="131"/>
      <c r="E615" s="131"/>
      <c r="F615" s="131"/>
      <c r="G615" s="131"/>
      <c r="H615" s="131"/>
      <c r="I615" s="131"/>
      <c r="J615" s="131"/>
      <c r="K615" s="131"/>
      <c r="L615" s="132"/>
    </row>
    <row r="616" spans="1:12" ht="13.2">
      <c r="A616" s="131"/>
      <c r="B616" s="131"/>
      <c r="C616" s="131"/>
      <c r="D616" s="131"/>
      <c r="E616" s="131"/>
      <c r="F616" s="131"/>
      <c r="G616" s="131"/>
      <c r="H616" s="131"/>
      <c r="I616" s="131"/>
      <c r="J616" s="131"/>
      <c r="K616" s="131"/>
      <c r="L616" s="132"/>
    </row>
    <row r="617" spans="1:12" ht="13.2">
      <c r="A617" s="131"/>
      <c r="B617" s="131"/>
      <c r="C617" s="131"/>
      <c r="D617" s="131"/>
      <c r="E617" s="131"/>
      <c r="F617" s="131"/>
      <c r="G617" s="131"/>
      <c r="H617" s="131"/>
      <c r="I617" s="131"/>
      <c r="J617" s="131"/>
      <c r="K617" s="131"/>
      <c r="L617" s="132"/>
    </row>
    <row r="618" spans="1:12" ht="13.2">
      <c r="A618" s="131"/>
      <c r="B618" s="131"/>
      <c r="C618" s="131"/>
      <c r="D618" s="131"/>
      <c r="E618" s="131"/>
      <c r="F618" s="131"/>
      <c r="G618" s="131"/>
      <c r="H618" s="131"/>
      <c r="I618" s="131"/>
      <c r="J618" s="131"/>
      <c r="K618" s="131"/>
      <c r="L618" s="132"/>
    </row>
    <row r="619" spans="1:12" ht="13.2">
      <c r="A619" s="131"/>
      <c r="B619" s="131"/>
      <c r="C619" s="131"/>
      <c r="D619" s="131"/>
      <c r="E619" s="131"/>
      <c r="F619" s="131"/>
      <c r="G619" s="131"/>
      <c r="H619" s="131"/>
      <c r="I619" s="131"/>
      <c r="J619" s="131"/>
      <c r="K619" s="131"/>
      <c r="L619" s="132"/>
    </row>
    <row r="620" spans="1:12" ht="13.2">
      <c r="A620" s="131"/>
      <c r="B620" s="131"/>
      <c r="C620" s="131"/>
      <c r="D620" s="131"/>
      <c r="E620" s="131"/>
      <c r="F620" s="131"/>
      <c r="G620" s="131"/>
      <c r="H620" s="131"/>
      <c r="I620" s="131"/>
      <c r="J620" s="131"/>
      <c r="K620" s="131"/>
      <c r="L620" s="132"/>
    </row>
    <row r="621" spans="1:12" ht="13.2">
      <c r="A621" s="131"/>
      <c r="B621" s="131"/>
      <c r="C621" s="131"/>
      <c r="D621" s="131"/>
      <c r="E621" s="131"/>
      <c r="F621" s="131"/>
      <c r="G621" s="131"/>
      <c r="H621" s="131"/>
      <c r="I621" s="131"/>
      <c r="J621" s="131"/>
      <c r="K621" s="131"/>
      <c r="L621" s="132"/>
    </row>
    <row r="622" spans="1:12" ht="13.2">
      <c r="A622" s="131"/>
      <c r="B622" s="131"/>
      <c r="C622" s="131"/>
      <c r="D622" s="131"/>
      <c r="E622" s="131"/>
      <c r="F622" s="131"/>
      <c r="G622" s="131"/>
      <c r="H622" s="131"/>
      <c r="I622" s="131"/>
      <c r="J622" s="131"/>
      <c r="K622" s="131"/>
      <c r="L622" s="132"/>
    </row>
    <row r="623" spans="1:12" ht="13.2">
      <c r="A623" s="131"/>
      <c r="B623" s="131"/>
      <c r="C623" s="131"/>
      <c r="D623" s="131"/>
      <c r="E623" s="131"/>
      <c r="F623" s="131"/>
      <c r="G623" s="131"/>
      <c r="H623" s="131"/>
      <c r="I623" s="131"/>
      <c r="J623" s="131"/>
      <c r="K623" s="131"/>
      <c r="L623" s="132"/>
    </row>
    <row r="624" spans="1:12" ht="13.2">
      <c r="A624" s="131"/>
      <c r="B624" s="131"/>
      <c r="C624" s="131"/>
      <c r="D624" s="131"/>
      <c r="E624" s="131"/>
      <c r="F624" s="131"/>
      <c r="G624" s="131"/>
      <c r="H624" s="131"/>
      <c r="I624" s="131"/>
      <c r="J624" s="131"/>
      <c r="K624" s="131"/>
      <c r="L624" s="132"/>
    </row>
    <row r="625" spans="1:12" ht="13.2">
      <c r="A625" s="131"/>
      <c r="B625" s="131"/>
      <c r="C625" s="131"/>
      <c r="D625" s="131"/>
      <c r="E625" s="131"/>
      <c r="F625" s="131"/>
      <c r="G625" s="131"/>
      <c r="H625" s="131"/>
      <c r="I625" s="131"/>
      <c r="J625" s="131"/>
      <c r="K625" s="131"/>
      <c r="L625" s="132"/>
    </row>
    <row r="626" spans="1:12" ht="13.2">
      <c r="A626" s="131"/>
      <c r="B626" s="131"/>
      <c r="C626" s="131"/>
      <c r="D626" s="131"/>
      <c r="E626" s="131"/>
      <c r="F626" s="131"/>
      <c r="G626" s="131"/>
      <c r="H626" s="131"/>
      <c r="I626" s="131"/>
      <c r="J626" s="131"/>
      <c r="K626" s="131"/>
      <c r="L626" s="132"/>
    </row>
    <row r="627" spans="1:12" ht="13.2">
      <c r="A627" s="131"/>
      <c r="B627" s="131"/>
      <c r="C627" s="131"/>
      <c r="D627" s="131"/>
      <c r="E627" s="131"/>
      <c r="F627" s="131"/>
      <c r="G627" s="131"/>
      <c r="H627" s="131"/>
      <c r="I627" s="131"/>
      <c r="J627" s="131"/>
      <c r="K627" s="131"/>
      <c r="L627" s="132"/>
    </row>
    <row r="628" spans="1:12" ht="13.2">
      <c r="A628" s="131"/>
      <c r="B628" s="131"/>
      <c r="C628" s="131"/>
      <c r="D628" s="131"/>
      <c r="E628" s="131"/>
      <c r="F628" s="131"/>
      <c r="G628" s="131"/>
      <c r="H628" s="131"/>
      <c r="I628" s="131"/>
      <c r="J628" s="131"/>
      <c r="K628" s="131"/>
      <c r="L628" s="132"/>
    </row>
    <row r="629" spans="1:12" ht="13.2">
      <c r="A629" s="131"/>
      <c r="B629" s="131"/>
      <c r="C629" s="131"/>
      <c r="D629" s="131"/>
      <c r="E629" s="131"/>
      <c r="F629" s="131"/>
      <c r="G629" s="131"/>
      <c r="H629" s="131"/>
      <c r="I629" s="131"/>
      <c r="J629" s="131"/>
      <c r="K629" s="131"/>
      <c r="L629" s="132"/>
    </row>
    <row r="630" spans="1:12" ht="13.2">
      <c r="A630" s="131"/>
      <c r="B630" s="131"/>
      <c r="C630" s="131"/>
      <c r="D630" s="131"/>
      <c r="E630" s="131"/>
      <c r="F630" s="131"/>
      <c r="G630" s="131"/>
      <c r="H630" s="131"/>
      <c r="I630" s="131"/>
      <c r="J630" s="131"/>
      <c r="K630" s="131"/>
      <c r="L630" s="132"/>
    </row>
    <row r="631" spans="1:12" ht="13.2">
      <c r="A631" s="131"/>
      <c r="B631" s="131"/>
      <c r="C631" s="131"/>
      <c r="D631" s="131"/>
      <c r="E631" s="131"/>
      <c r="F631" s="131"/>
      <c r="G631" s="131"/>
      <c r="H631" s="131"/>
      <c r="I631" s="131"/>
      <c r="J631" s="131"/>
      <c r="K631" s="131"/>
      <c r="L631" s="132"/>
    </row>
    <row r="632" spans="1:12" ht="13.2">
      <c r="A632" s="131"/>
      <c r="B632" s="131"/>
      <c r="C632" s="131"/>
      <c r="D632" s="131"/>
      <c r="E632" s="131"/>
      <c r="F632" s="131"/>
      <c r="G632" s="131"/>
      <c r="H632" s="131"/>
      <c r="I632" s="131"/>
      <c r="J632" s="131"/>
      <c r="K632" s="131"/>
      <c r="L632" s="132"/>
    </row>
    <row r="633" spans="1:12" ht="13.2">
      <c r="A633" s="131"/>
      <c r="B633" s="131"/>
      <c r="C633" s="131"/>
      <c r="D633" s="131"/>
      <c r="E633" s="131"/>
      <c r="F633" s="131"/>
      <c r="G633" s="131"/>
      <c r="H633" s="131"/>
      <c r="I633" s="131"/>
      <c r="J633" s="131"/>
      <c r="K633" s="131"/>
      <c r="L633" s="132"/>
    </row>
    <row r="634" spans="1:12" ht="13.2">
      <c r="A634" s="131"/>
      <c r="B634" s="131"/>
      <c r="C634" s="131"/>
      <c r="D634" s="131"/>
      <c r="E634" s="131"/>
      <c r="F634" s="131"/>
      <c r="G634" s="131"/>
      <c r="H634" s="131"/>
      <c r="I634" s="131"/>
      <c r="J634" s="131"/>
      <c r="K634" s="131"/>
      <c r="L634" s="132"/>
    </row>
    <row r="635" spans="1:12" ht="13.2">
      <c r="A635" s="131"/>
      <c r="B635" s="131"/>
      <c r="C635" s="131"/>
      <c r="D635" s="131"/>
      <c r="E635" s="131"/>
      <c r="F635" s="131"/>
      <c r="G635" s="131"/>
      <c r="H635" s="131"/>
      <c r="I635" s="131"/>
      <c r="J635" s="131"/>
      <c r="K635" s="131"/>
      <c r="L635" s="132"/>
    </row>
    <row r="636" spans="1:12" ht="13.2">
      <c r="A636" s="131"/>
      <c r="B636" s="131"/>
      <c r="C636" s="131"/>
      <c r="D636" s="131"/>
      <c r="E636" s="131"/>
      <c r="F636" s="131"/>
      <c r="G636" s="131"/>
      <c r="H636" s="131"/>
      <c r="I636" s="131"/>
      <c r="J636" s="131"/>
      <c r="K636" s="131"/>
      <c r="L636" s="132"/>
    </row>
    <row r="637" spans="1:12" ht="13.2">
      <c r="A637" s="131"/>
      <c r="B637" s="131"/>
      <c r="C637" s="131"/>
      <c r="D637" s="131"/>
      <c r="E637" s="131"/>
      <c r="F637" s="131"/>
      <c r="G637" s="131"/>
      <c r="H637" s="131"/>
      <c r="I637" s="131"/>
      <c r="J637" s="131"/>
      <c r="K637" s="131"/>
      <c r="L637" s="132"/>
    </row>
    <row r="638" spans="1:12" ht="13.2">
      <c r="A638" s="131"/>
      <c r="B638" s="131"/>
      <c r="C638" s="131"/>
      <c r="D638" s="131"/>
      <c r="E638" s="131"/>
      <c r="F638" s="131"/>
      <c r="G638" s="131"/>
      <c r="H638" s="131"/>
      <c r="I638" s="131"/>
      <c r="J638" s="131"/>
      <c r="K638" s="131"/>
      <c r="L638" s="132"/>
    </row>
    <row r="639" spans="1:12" ht="13.2">
      <c r="A639" s="131"/>
      <c r="B639" s="131"/>
      <c r="C639" s="131"/>
      <c r="D639" s="131"/>
      <c r="E639" s="131"/>
      <c r="F639" s="131"/>
      <c r="G639" s="131"/>
      <c r="H639" s="131"/>
      <c r="I639" s="131"/>
      <c r="J639" s="131"/>
      <c r="K639" s="131"/>
      <c r="L639" s="132"/>
    </row>
    <row r="640" spans="1:12" ht="13.2">
      <c r="A640" s="131"/>
      <c r="B640" s="131"/>
      <c r="C640" s="131"/>
      <c r="D640" s="131"/>
      <c r="E640" s="131"/>
      <c r="F640" s="131"/>
      <c r="G640" s="131"/>
      <c r="H640" s="131"/>
      <c r="I640" s="131"/>
      <c r="J640" s="131"/>
      <c r="K640" s="131"/>
      <c r="L640" s="132"/>
    </row>
    <row r="641" spans="1:12" ht="13.2">
      <c r="A641" s="131"/>
      <c r="B641" s="131"/>
      <c r="C641" s="131"/>
      <c r="D641" s="131"/>
      <c r="E641" s="131"/>
      <c r="F641" s="131"/>
      <c r="G641" s="131"/>
      <c r="H641" s="131"/>
      <c r="I641" s="131"/>
      <c r="J641" s="131"/>
      <c r="K641" s="131"/>
      <c r="L641" s="132"/>
    </row>
    <row r="642" spans="1:12" ht="13.2">
      <c r="A642" s="131"/>
      <c r="B642" s="131"/>
      <c r="C642" s="131"/>
      <c r="D642" s="131"/>
      <c r="E642" s="131"/>
      <c r="F642" s="131"/>
      <c r="G642" s="131"/>
      <c r="H642" s="131"/>
      <c r="I642" s="131"/>
      <c r="J642" s="131"/>
      <c r="K642" s="131"/>
      <c r="L642" s="132"/>
    </row>
    <row r="643" spans="1:12" ht="13.2">
      <c r="A643" s="131"/>
      <c r="B643" s="131"/>
      <c r="C643" s="131"/>
      <c r="D643" s="131"/>
      <c r="E643" s="131"/>
      <c r="F643" s="131"/>
      <c r="G643" s="131"/>
      <c r="H643" s="131"/>
      <c r="I643" s="131"/>
      <c r="J643" s="131"/>
      <c r="K643" s="131"/>
      <c r="L643" s="132"/>
    </row>
    <row r="644" spans="1:12" ht="13.2">
      <c r="A644" s="131"/>
      <c r="B644" s="131"/>
      <c r="C644" s="131"/>
      <c r="D644" s="131"/>
      <c r="E644" s="131"/>
      <c r="F644" s="131"/>
      <c r="G644" s="131"/>
      <c r="H644" s="131"/>
      <c r="I644" s="131"/>
      <c r="J644" s="131"/>
      <c r="K644" s="131"/>
      <c r="L644" s="132"/>
    </row>
    <row r="645" spans="1:12" ht="13.2">
      <c r="A645" s="131"/>
      <c r="B645" s="131"/>
      <c r="C645" s="131"/>
      <c r="D645" s="131"/>
      <c r="E645" s="131"/>
      <c r="F645" s="131"/>
      <c r="G645" s="131"/>
      <c r="H645" s="131"/>
      <c r="I645" s="131"/>
      <c r="J645" s="131"/>
      <c r="K645" s="131"/>
      <c r="L645" s="132"/>
    </row>
    <row r="646" spans="1:12" ht="13.2">
      <c r="A646" s="131"/>
      <c r="B646" s="131"/>
      <c r="C646" s="131"/>
      <c r="D646" s="131"/>
      <c r="E646" s="131"/>
      <c r="F646" s="131"/>
      <c r="G646" s="131"/>
      <c r="H646" s="131"/>
      <c r="I646" s="131"/>
      <c r="J646" s="131"/>
      <c r="K646" s="131"/>
      <c r="L646" s="132"/>
    </row>
    <row r="647" spans="1:12" ht="13.2">
      <c r="A647" s="131"/>
      <c r="B647" s="131"/>
      <c r="C647" s="131"/>
      <c r="D647" s="131"/>
      <c r="E647" s="131"/>
      <c r="F647" s="131"/>
      <c r="G647" s="131"/>
      <c r="H647" s="131"/>
      <c r="I647" s="131"/>
      <c r="J647" s="131"/>
      <c r="K647" s="131"/>
      <c r="L647" s="132"/>
    </row>
    <row r="648" spans="1:12" ht="13.2">
      <c r="A648" s="131"/>
      <c r="B648" s="131"/>
      <c r="C648" s="131"/>
      <c r="D648" s="131"/>
      <c r="E648" s="131"/>
      <c r="F648" s="131"/>
      <c r="G648" s="131"/>
      <c r="H648" s="131"/>
      <c r="I648" s="131"/>
      <c r="J648" s="131"/>
      <c r="K648" s="131"/>
      <c r="L648" s="132"/>
    </row>
    <row r="649" spans="1:12" ht="13.2">
      <c r="A649" s="131"/>
      <c r="B649" s="131"/>
      <c r="C649" s="131"/>
      <c r="D649" s="131"/>
      <c r="E649" s="131"/>
      <c r="F649" s="131"/>
      <c r="G649" s="131"/>
      <c r="H649" s="131"/>
      <c r="I649" s="131"/>
      <c r="J649" s="131"/>
      <c r="K649" s="131"/>
      <c r="L649" s="132"/>
    </row>
    <row r="650" spans="1:12" ht="13.2">
      <c r="A650" s="131"/>
      <c r="B650" s="131"/>
      <c r="C650" s="131"/>
      <c r="D650" s="131"/>
      <c r="E650" s="131"/>
      <c r="F650" s="131"/>
      <c r="G650" s="131"/>
      <c r="H650" s="131"/>
      <c r="I650" s="131"/>
      <c r="J650" s="131"/>
      <c r="K650" s="131"/>
      <c r="L650" s="132"/>
    </row>
    <row r="651" spans="1:12" ht="13.2">
      <c r="A651" s="131"/>
      <c r="B651" s="131"/>
      <c r="C651" s="131"/>
      <c r="D651" s="131"/>
      <c r="E651" s="131"/>
      <c r="F651" s="131"/>
      <c r="G651" s="131"/>
      <c r="H651" s="131"/>
      <c r="I651" s="131"/>
      <c r="J651" s="131"/>
      <c r="K651" s="131"/>
      <c r="L651" s="132"/>
    </row>
    <row r="652" spans="1:12" ht="13.2">
      <c r="A652" s="131"/>
      <c r="B652" s="131"/>
      <c r="C652" s="131"/>
      <c r="D652" s="131"/>
      <c r="E652" s="131"/>
      <c r="F652" s="131"/>
      <c r="G652" s="131"/>
      <c r="H652" s="131"/>
      <c r="I652" s="131"/>
      <c r="J652" s="131"/>
      <c r="K652" s="131"/>
      <c r="L652" s="132"/>
    </row>
    <row r="653" spans="1:12" ht="13.2">
      <c r="A653" s="131"/>
      <c r="B653" s="131"/>
      <c r="C653" s="131"/>
      <c r="D653" s="131"/>
      <c r="E653" s="131"/>
      <c r="F653" s="131"/>
      <c r="G653" s="131"/>
      <c r="H653" s="131"/>
      <c r="I653" s="131"/>
      <c r="J653" s="131"/>
      <c r="K653" s="131"/>
      <c r="L653" s="132"/>
    </row>
    <row r="654" spans="1:12" ht="13.2">
      <c r="A654" s="131"/>
      <c r="B654" s="131"/>
      <c r="C654" s="131"/>
      <c r="D654" s="131"/>
      <c r="E654" s="131"/>
      <c r="F654" s="131"/>
      <c r="G654" s="131"/>
      <c r="H654" s="131"/>
      <c r="I654" s="131"/>
      <c r="J654" s="131"/>
      <c r="K654" s="131"/>
      <c r="L654" s="132"/>
    </row>
    <row r="655" spans="1:12" ht="13.2">
      <c r="A655" s="131"/>
      <c r="B655" s="131"/>
      <c r="C655" s="131"/>
      <c r="D655" s="131"/>
      <c r="E655" s="131"/>
      <c r="F655" s="131"/>
      <c r="G655" s="131"/>
      <c r="H655" s="131"/>
      <c r="I655" s="131"/>
      <c r="J655" s="131"/>
      <c r="K655" s="131"/>
      <c r="L655" s="132"/>
    </row>
    <row r="656" spans="1:12" ht="13.2">
      <c r="A656" s="131"/>
      <c r="B656" s="131"/>
      <c r="C656" s="131"/>
      <c r="D656" s="131"/>
      <c r="E656" s="131"/>
      <c r="F656" s="131"/>
      <c r="G656" s="131"/>
      <c r="H656" s="131"/>
      <c r="I656" s="131"/>
      <c r="J656" s="131"/>
      <c r="K656" s="131"/>
      <c r="L656" s="132"/>
    </row>
    <row r="657" spans="1:12" ht="13.2">
      <c r="A657" s="131"/>
      <c r="B657" s="131"/>
      <c r="C657" s="131"/>
      <c r="D657" s="131"/>
      <c r="E657" s="131"/>
      <c r="F657" s="131"/>
      <c r="G657" s="131"/>
      <c r="H657" s="131"/>
      <c r="I657" s="131"/>
      <c r="J657" s="131"/>
      <c r="K657" s="131"/>
      <c r="L657" s="132"/>
    </row>
    <row r="658" spans="1:12" ht="13.2">
      <c r="A658" s="131"/>
      <c r="B658" s="131"/>
      <c r="C658" s="131"/>
      <c r="D658" s="131"/>
      <c r="E658" s="131"/>
      <c r="F658" s="131"/>
      <c r="G658" s="131"/>
      <c r="H658" s="131"/>
      <c r="I658" s="131"/>
      <c r="J658" s="131"/>
      <c r="K658" s="131"/>
      <c r="L658" s="132"/>
    </row>
    <row r="659" spans="1:12" ht="13.2">
      <c r="A659" s="131"/>
      <c r="B659" s="131"/>
      <c r="C659" s="131"/>
      <c r="D659" s="131"/>
      <c r="E659" s="131"/>
      <c r="F659" s="131"/>
      <c r="G659" s="131"/>
      <c r="H659" s="131"/>
      <c r="I659" s="131"/>
      <c r="J659" s="131"/>
      <c r="K659" s="131"/>
      <c r="L659" s="132"/>
    </row>
    <row r="660" spans="1:12" ht="13.2">
      <c r="A660" s="131"/>
      <c r="B660" s="131"/>
      <c r="C660" s="131"/>
      <c r="D660" s="131"/>
      <c r="E660" s="131"/>
      <c r="F660" s="131"/>
      <c r="G660" s="131"/>
      <c r="H660" s="131"/>
      <c r="I660" s="131"/>
      <c r="J660" s="131"/>
      <c r="K660" s="131"/>
      <c r="L660" s="132"/>
    </row>
    <row r="661" spans="1:12" ht="13.2">
      <c r="A661" s="131"/>
      <c r="B661" s="131"/>
      <c r="C661" s="131"/>
      <c r="D661" s="131"/>
      <c r="E661" s="131"/>
      <c r="F661" s="131"/>
      <c r="G661" s="131"/>
      <c r="H661" s="131"/>
      <c r="I661" s="131"/>
      <c r="J661" s="131"/>
      <c r="K661" s="131"/>
      <c r="L661" s="132"/>
    </row>
    <row r="662" spans="1:12" ht="13.2">
      <c r="A662" s="131"/>
      <c r="B662" s="131"/>
      <c r="C662" s="131"/>
      <c r="D662" s="131"/>
      <c r="E662" s="131"/>
      <c r="F662" s="131"/>
      <c r="G662" s="131"/>
      <c r="H662" s="131"/>
      <c r="I662" s="131"/>
      <c r="J662" s="131"/>
      <c r="K662" s="131"/>
      <c r="L662" s="132"/>
    </row>
    <row r="663" spans="1:12" ht="13.2">
      <c r="A663" s="131"/>
      <c r="B663" s="131"/>
      <c r="C663" s="131"/>
      <c r="D663" s="131"/>
      <c r="E663" s="131"/>
      <c r="F663" s="131"/>
      <c r="G663" s="131"/>
      <c r="H663" s="131"/>
      <c r="I663" s="131"/>
      <c r="J663" s="131"/>
      <c r="K663" s="131"/>
      <c r="L663" s="132"/>
    </row>
    <row r="664" spans="1:12" ht="13.2">
      <c r="A664" s="131"/>
      <c r="B664" s="131"/>
      <c r="C664" s="131"/>
      <c r="D664" s="131"/>
      <c r="E664" s="131"/>
      <c r="F664" s="131"/>
      <c r="G664" s="131"/>
      <c r="H664" s="131"/>
      <c r="I664" s="131"/>
      <c r="J664" s="131"/>
      <c r="K664" s="131"/>
      <c r="L664" s="132"/>
    </row>
    <row r="665" spans="1:12" ht="13.2">
      <c r="A665" s="131"/>
      <c r="B665" s="131"/>
      <c r="C665" s="131"/>
      <c r="D665" s="131"/>
      <c r="E665" s="131"/>
      <c r="F665" s="131"/>
      <c r="G665" s="131"/>
      <c r="H665" s="131"/>
      <c r="I665" s="131"/>
      <c r="J665" s="131"/>
      <c r="K665" s="131"/>
      <c r="L665" s="132"/>
    </row>
    <row r="666" spans="1:12" ht="13.2">
      <c r="A666" s="131"/>
      <c r="B666" s="131"/>
      <c r="C666" s="131"/>
      <c r="D666" s="131"/>
      <c r="E666" s="131"/>
      <c r="F666" s="131"/>
      <c r="G666" s="131"/>
      <c r="H666" s="131"/>
      <c r="I666" s="131"/>
      <c r="J666" s="131"/>
      <c r="K666" s="131"/>
      <c r="L666" s="132"/>
    </row>
    <row r="667" spans="1:12" ht="13.2">
      <c r="A667" s="131"/>
      <c r="B667" s="131"/>
      <c r="C667" s="131"/>
      <c r="D667" s="131"/>
      <c r="E667" s="131"/>
      <c r="F667" s="131"/>
      <c r="G667" s="131"/>
      <c r="H667" s="131"/>
      <c r="I667" s="131"/>
      <c r="J667" s="131"/>
      <c r="K667" s="131"/>
      <c r="L667" s="132"/>
    </row>
    <row r="668" spans="1:12" ht="13.2">
      <c r="A668" s="131"/>
      <c r="B668" s="131"/>
      <c r="C668" s="131"/>
      <c r="D668" s="131"/>
      <c r="E668" s="131"/>
      <c r="F668" s="131"/>
      <c r="G668" s="131"/>
      <c r="H668" s="131"/>
      <c r="I668" s="131"/>
      <c r="J668" s="131"/>
      <c r="K668" s="131"/>
      <c r="L668" s="132"/>
    </row>
    <row r="669" spans="1:12" ht="13.2">
      <c r="A669" s="131"/>
      <c r="B669" s="131"/>
      <c r="C669" s="131"/>
      <c r="D669" s="131"/>
      <c r="E669" s="131"/>
      <c r="F669" s="131"/>
      <c r="G669" s="131"/>
      <c r="H669" s="131"/>
      <c r="I669" s="131"/>
      <c r="J669" s="131"/>
      <c r="K669" s="131"/>
      <c r="L669" s="132"/>
    </row>
    <row r="670" spans="1:12" ht="13.2">
      <c r="A670" s="131"/>
      <c r="B670" s="131"/>
      <c r="C670" s="131"/>
      <c r="D670" s="131"/>
      <c r="E670" s="131"/>
      <c r="F670" s="131"/>
      <c r="G670" s="131"/>
      <c r="H670" s="131"/>
      <c r="I670" s="131"/>
      <c r="J670" s="131"/>
      <c r="K670" s="131"/>
      <c r="L670" s="132"/>
    </row>
    <row r="671" spans="1:12" ht="13.2">
      <c r="A671" s="131"/>
      <c r="B671" s="131"/>
      <c r="C671" s="131"/>
      <c r="D671" s="131"/>
      <c r="E671" s="131"/>
      <c r="F671" s="131"/>
      <c r="G671" s="131"/>
      <c r="H671" s="131"/>
      <c r="I671" s="131"/>
      <c r="J671" s="131"/>
      <c r="K671" s="131"/>
      <c r="L671" s="132"/>
    </row>
    <row r="672" spans="1:12" ht="13.2">
      <c r="A672" s="131"/>
      <c r="B672" s="131"/>
      <c r="C672" s="131"/>
      <c r="D672" s="131"/>
      <c r="E672" s="131"/>
      <c r="F672" s="131"/>
      <c r="G672" s="131"/>
      <c r="H672" s="131"/>
      <c r="I672" s="131"/>
      <c r="J672" s="131"/>
      <c r="K672" s="131"/>
      <c r="L672" s="132"/>
    </row>
    <row r="673" spans="1:12" ht="13.2">
      <c r="A673" s="131"/>
      <c r="B673" s="131"/>
      <c r="C673" s="131"/>
      <c r="D673" s="131"/>
      <c r="E673" s="131"/>
      <c r="F673" s="131"/>
      <c r="G673" s="131"/>
      <c r="H673" s="131"/>
      <c r="I673" s="131"/>
      <c r="J673" s="131"/>
      <c r="K673" s="131"/>
      <c r="L673" s="132"/>
    </row>
    <row r="674" spans="1:12" ht="13.2">
      <c r="A674" s="131"/>
      <c r="B674" s="131"/>
      <c r="C674" s="131"/>
      <c r="D674" s="131"/>
      <c r="E674" s="131"/>
      <c r="F674" s="131"/>
      <c r="G674" s="131"/>
      <c r="H674" s="131"/>
      <c r="I674" s="131"/>
      <c r="J674" s="131"/>
      <c r="K674" s="131"/>
      <c r="L674" s="132"/>
    </row>
    <row r="675" spans="1:12" ht="13.2">
      <c r="A675" s="131"/>
      <c r="B675" s="131"/>
      <c r="C675" s="131"/>
      <c r="D675" s="131"/>
      <c r="E675" s="131"/>
      <c r="F675" s="131"/>
      <c r="G675" s="131"/>
      <c r="H675" s="131"/>
      <c r="I675" s="131"/>
      <c r="J675" s="131"/>
      <c r="K675" s="131"/>
      <c r="L675" s="132"/>
    </row>
    <row r="676" spans="1:12" ht="13.2">
      <c r="A676" s="131"/>
      <c r="B676" s="131"/>
      <c r="C676" s="131"/>
      <c r="D676" s="131"/>
      <c r="E676" s="131"/>
      <c r="F676" s="131"/>
      <c r="G676" s="131"/>
      <c r="H676" s="131"/>
      <c r="I676" s="131"/>
      <c r="J676" s="131"/>
      <c r="K676" s="131"/>
      <c r="L676" s="132"/>
    </row>
    <row r="677" spans="1:12" ht="13.2">
      <c r="A677" s="131"/>
      <c r="B677" s="131"/>
      <c r="C677" s="131"/>
      <c r="D677" s="131"/>
      <c r="E677" s="131"/>
      <c r="F677" s="131"/>
      <c r="G677" s="131"/>
      <c r="H677" s="131"/>
      <c r="I677" s="131"/>
      <c r="J677" s="131"/>
      <c r="K677" s="131"/>
      <c r="L677" s="132"/>
    </row>
    <row r="678" spans="1:12" ht="13.2">
      <c r="A678" s="131"/>
      <c r="B678" s="131"/>
      <c r="C678" s="131"/>
      <c r="D678" s="131"/>
      <c r="E678" s="131"/>
      <c r="F678" s="131"/>
      <c r="G678" s="131"/>
      <c r="H678" s="131"/>
      <c r="I678" s="131"/>
      <c r="J678" s="131"/>
      <c r="K678" s="131"/>
      <c r="L678" s="132"/>
    </row>
    <row r="679" spans="1:12" ht="13.2">
      <c r="A679" s="131"/>
      <c r="B679" s="131"/>
      <c r="C679" s="131"/>
      <c r="D679" s="131"/>
      <c r="E679" s="131"/>
      <c r="F679" s="131"/>
      <c r="G679" s="131"/>
      <c r="H679" s="131"/>
      <c r="I679" s="131"/>
      <c r="J679" s="131"/>
      <c r="K679" s="131"/>
      <c r="L679" s="132"/>
    </row>
    <row r="680" spans="1:12" ht="13.2">
      <c r="A680" s="131"/>
      <c r="B680" s="131"/>
      <c r="C680" s="131"/>
      <c r="D680" s="131"/>
      <c r="E680" s="131"/>
      <c r="F680" s="131"/>
      <c r="G680" s="131"/>
      <c r="H680" s="131"/>
      <c r="I680" s="131"/>
      <c r="J680" s="131"/>
      <c r="K680" s="131"/>
      <c r="L680" s="132"/>
    </row>
    <row r="681" spans="1:12" ht="13.2">
      <c r="A681" s="131"/>
      <c r="B681" s="131"/>
      <c r="C681" s="131"/>
      <c r="D681" s="131"/>
      <c r="E681" s="131"/>
      <c r="F681" s="131"/>
      <c r="G681" s="131"/>
      <c r="H681" s="131"/>
      <c r="I681" s="131"/>
      <c r="J681" s="131"/>
      <c r="K681" s="131"/>
      <c r="L681" s="132"/>
    </row>
    <row r="682" spans="1:12" ht="13.2">
      <c r="A682" s="131"/>
      <c r="B682" s="131"/>
      <c r="C682" s="131"/>
      <c r="D682" s="131"/>
      <c r="E682" s="131"/>
      <c r="F682" s="131"/>
      <c r="G682" s="131"/>
      <c r="H682" s="131"/>
      <c r="I682" s="131"/>
      <c r="J682" s="131"/>
      <c r="K682" s="131"/>
      <c r="L682" s="132"/>
    </row>
    <row r="683" spans="1:12" ht="13.2">
      <c r="A683" s="131"/>
      <c r="B683" s="131"/>
      <c r="C683" s="131"/>
      <c r="D683" s="131"/>
      <c r="E683" s="131"/>
      <c r="F683" s="131"/>
      <c r="G683" s="131"/>
      <c r="H683" s="131"/>
      <c r="I683" s="131"/>
      <c r="J683" s="131"/>
      <c r="K683" s="131"/>
      <c r="L683" s="132"/>
    </row>
    <row r="684" spans="1:12" ht="13.2">
      <c r="A684" s="131"/>
      <c r="B684" s="131"/>
      <c r="C684" s="131"/>
      <c r="D684" s="131"/>
      <c r="E684" s="131"/>
      <c r="F684" s="131"/>
      <c r="G684" s="131"/>
      <c r="H684" s="131"/>
      <c r="I684" s="131"/>
      <c r="J684" s="131"/>
      <c r="K684" s="131"/>
      <c r="L684" s="132"/>
    </row>
    <row r="685" spans="1:12" ht="13.2">
      <c r="A685" s="131"/>
      <c r="B685" s="131"/>
      <c r="C685" s="131"/>
      <c r="D685" s="131"/>
      <c r="E685" s="131"/>
      <c r="F685" s="131"/>
      <c r="G685" s="131"/>
      <c r="H685" s="131"/>
      <c r="I685" s="131"/>
      <c r="J685" s="131"/>
      <c r="K685" s="131"/>
      <c r="L685" s="132"/>
    </row>
    <row r="686" spans="1:12" ht="13.2">
      <c r="A686" s="131"/>
      <c r="B686" s="131"/>
      <c r="C686" s="131"/>
      <c r="D686" s="131"/>
      <c r="E686" s="131"/>
      <c r="F686" s="131"/>
      <c r="G686" s="131"/>
      <c r="H686" s="131"/>
      <c r="I686" s="131"/>
      <c r="J686" s="131"/>
      <c r="K686" s="131"/>
      <c r="L686" s="132"/>
    </row>
    <row r="687" spans="1:12" ht="13.2">
      <c r="A687" s="131"/>
      <c r="B687" s="131"/>
      <c r="C687" s="131"/>
      <c r="D687" s="131"/>
      <c r="E687" s="131"/>
      <c r="F687" s="131"/>
      <c r="G687" s="131"/>
      <c r="H687" s="131"/>
      <c r="I687" s="131"/>
      <c r="J687" s="131"/>
      <c r="K687" s="131"/>
      <c r="L687" s="132"/>
    </row>
    <row r="688" spans="1:12" ht="13.2">
      <c r="A688" s="131"/>
      <c r="B688" s="131"/>
      <c r="C688" s="131"/>
      <c r="D688" s="131"/>
      <c r="E688" s="131"/>
      <c r="F688" s="131"/>
      <c r="G688" s="131"/>
      <c r="H688" s="131"/>
      <c r="I688" s="131"/>
      <c r="J688" s="131"/>
      <c r="K688" s="131"/>
      <c r="L688" s="132"/>
    </row>
    <row r="689" spans="1:12" ht="13.2">
      <c r="A689" s="131"/>
      <c r="B689" s="131"/>
      <c r="C689" s="131"/>
      <c r="D689" s="131"/>
      <c r="E689" s="131"/>
      <c r="F689" s="131"/>
      <c r="G689" s="131"/>
      <c r="H689" s="131"/>
      <c r="I689" s="131"/>
      <c r="J689" s="131"/>
      <c r="K689" s="131"/>
      <c r="L689" s="132"/>
    </row>
    <row r="690" spans="1:12" ht="13.2">
      <c r="A690" s="131"/>
      <c r="B690" s="131"/>
      <c r="C690" s="131"/>
      <c r="D690" s="131"/>
      <c r="E690" s="131"/>
      <c r="F690" s="131"/>
      <c r="G690" s="131"/>
      <c r="H690" s="131"/>
      <c r="I690" s="131"/>
      <c r="J690" s="131"/>
      <c r="K690" s="131"/>
      <c r="L690" s="132"/>
    </row>
    <row r="691" spans="1:12" ht="13.2">
      <c r="A691" s="131"/>
      <c r="B691" s="131"/>
      <c r="C691" s="131"/>
      <c r="D691" s="131"/>
      <c r="E691" s="131"/>
      <c r="F691" s="131"/>
      <c r="G691" s="131"/>
      <c r="H691" s="131"/>
      <c r="I691" s="131"/>
      <c r="J691" s="131"/>
      <c r="K691" s="131"/>
      <c r="L691" s="132"/>
    </row>
    <row r="692" spans="1:12" ht="13.2">
      <c r="A692" s="131"/>
      <c r="B692" s="131"/>
      <c r="C692" s="131"/>
      <c r="D692" s="131"/>
      <c r="E692" s="131"/>
      <c r="F692" s="131"/>
      <c r="G692" s="131"/>
      <c r="H692" s="131"/>
      <c r="I692" s="131"/>
      <c r="J692" s="131"/>
      <c r="K692" s="131"/>
      <c r="L692" s="132"/>
    </row>
    <row r="693" spans="1:12" ht="13.2">
      <c r="A693" s="131"/>
      <c r="B693" s="131"/>
      <c r="C693" s="131"/>
      <c r="D693" s="131"/>
      <c r="E693" s="131"/>
      <c r="F693" s="131"/>
      <c r="G693" s="131"/>
      <c r="H693" s="131"/>
      <c r="I693" s="131"/>
      <c r="J693" s="131"/>
      <c r="K693" s="131"/>
      <c r="L693" s="132"/>
    </row>
    <row r="694" spans="1:12" ht="13.2">
      <c r="A694" s="131"/>
      <c r="B694" s="131"/>
      <c r="C694" s="131"/>
      <c r="D694" s="131"/>
      <c r="E694" s="131"/>
      <c r="F694" s="131"/>
      <c r="G694" s="131"/>
      <c r="H694" s="131"/>
      <c r="I694" s="131"/>
      <c r="J694" s="131"/>
      <c r="K694" s="131"/>
      <c r="L694" s="132"/>
    </row>
    <row r="695" spans="1:12" ht="13.2">
      <c r="A695" s="131"/>
      <c r="B695" s="131"/>
      <c r="C695" s="131"/>
      <c r="D695" s="131"/>
      <c r="E695" s="131"/>
      <c r="F695" s="131"/>
      <c r="G695" s="131"/>
      <c r="H695" s="131"/>
      <c r="I695" s="131"/>
      <c r="J695" s="131"/>
      <c r="K695" s="131"/>
      <c r="L695" s="132"/>
    </row>
    <row r="696" spans="1:12" ht="13.2">
      <c r="A696" s="131"/>
      <c r="B696" s="131"/>
      <c r="C696" s="131"/>
      <c r="D696" s="131"/>
      <c r="E696" s="131"/>
      <c r="F696" s="131"/>
      <c r="G696" s="131"/>
      <c r="H696" s="131"/>
      <c r="I696" s="131"/>
      <c r="J696" s="131"/>
      <c r="K696" s="131"/>
      <c r="L696" s="132"/>
    </row>
    <row r="697" spans="1:12" ht="13.2">
      <c r="A697" s="131"/>
      <c r="B697" s="131"/>
      <c r="C697" s="131"/>
      <c r="D697" s="131"/>
      <c r="E697" s="131"/>
      <c r="F697" s="131"/>
      <c r="G697" s="131"/>
      <c r="H697" s="131"/>
      <c r="I697" s="131"/>
      <c r="J697" s="131"/>
      <c r="K697" s="131"/>
      <c r="L697" s="132"/>
    </row>
    <row r="698" spans="1:12" ht="13.2">
      <c r="A698" s="131"/>
      <c r="B698" s="131"/>
      <c r="C698" s="131"/>
      <c r="D698" s="131"/>
      <c r="E698" s="131"/>
      <c r="F698" s="131"/>
      <c r="G698" s="131"/>
      <c r="H698" s="131"/>
      <c r="I698" s="131"/>
      <c r="J698" s="131"/>
      <c r="K698" s="131"/>
      <c r="L698" s="132"/>
    </row>
    <row r="699" spans="1:12" ht="13.2">
      <c r="A699" s="131"/>
      <c r="B699" s="131"/>
      <c r="C699" s="131"/>
      <c r="D699" s="131"/>
      <c r="E699" s="131"/>
      <c r="F699" s="131"/>
      <c r="G699" s="131"/>
      <c r="H699" s="131"/>
      <c r="I699" s="131"/>
      <c r="J699" s="131"/>
      <c r="K699" s="131"/>
      <c r="L699" s="132"/>
    </row>
    <row r="700" spans="1:12" ht="13.2">
      <c r="A700" s="131"/>
      <c r="B700" s="131"/>
      <c r="C700" s="131"/>
      <c r="D700" s="131"/>
      <c r="E700" s="131"/>
      <c r="F700" s="131"/>
      <c r="G700" s="131"/>
      <c r="H700" s="131"/>
      <c r="I700" s="131"/>
      <c r="J700" s="131"/>
      <c r="K700" s="131"/>
      <c r="L700" s="132"/>
    </row>
    <row r="701" spans="1:12" ht="13.2">
      <c r="A701" s="131"/>
      <c r="B701" s="131"/>
      <c r="C701" s="131"/>
      <c r="D701" s="131"/>
      <c r="E701" s="131"/>
      <c r="F701" s="131"/>
      <c r="G701" s="131"/>
      <c r="H701" s="131"/>
      <c r="I701" s="131"/>
      <c r="J701" s="131"/>
      <c r="K701" s="131"/>
      <c r="L701" s="132"/>
    </row>
    <row r="702" spans="1:12" ht="13.2">
      <c r="A702" s="131"/>
      <c r="B702" s="131"/>
      <c r="C702" s="131"/>
      <c r="D702" s="131"/>
      <c r="E702" s="131"/>
      <c r="F702" s="131"/>
      <c r="G702" s="131"/>
      <c r="H702" s="131"/>
      <c r="I702" s="131"/>
      <c r="J702" s="131"/>
      <c r="K702" s="131"/>
      <c r="L702" s="132"/>
    </row>
    <row r="703" spans="1:12" ht="13.2">
      <c r="A703" s="131"/>
      <c r="B703" s="131"/>
      <c r="C703" s="131"/>
      <c r="D703" s="131"/>
      <c r="E703" s="131"/>
      <c r="F703" s="131"/>
      <c r="G703" s="131"/>
      <c r="H703" s="131"/>
      <c r="I703" s="131"/>
      <c r="J703" s="131"/>
      <c r="K703" s="131"/>
      <c r="L703" s="132"/>
    </row>
    <row r="704" spans="1:12" ht="13.2">
      <c r="A704" s="131"/>
      <c r="B704" s="131"/>
      <c r="C704" s="131"/>
      <c r="D704" s="131"/>
      <c r="E704" s="131"/>
      <c r="F704" s="131"/>
      <c r="G704" s="131"/>
      <c r="H704" s="131"/>
      <c r="I704" s="131"/>
      <c r="J704" s="131"/>
      <c r="K704" s="131"/>
      <c r="L704" s="132"/>
    </row>
    <row r="705" spans="1:12" ht="13.2">
      <c r="A705" s="131"/>
      <c r="B705" s="131"/>
      <c r="C705" s="131"/>
      <c r="D705" s="131"/>
      <c r="E705" s="131"/>
      <c r="F705" s="131"/>
      <c r="G705" s="131"/>
      <c r="H705" s="131"/>
      <c r="I705" s="131"/>
      <c r="J705" s="131"/>
      <c r="K705" s="131"/>
      <c r="L705" s="132"/>
    </row>
    <row r="706" spans="1:12" ht="13.2">
      <c r="A706" s="131"/>
      <c r="B706" s="131"/>
      <c r="C706" s="131"/>
      <c r="D706" s="131"/>
      <c r="E706" s="131"/>
      <c r="F706" s="131"/>
      <c r="G706" s="131"/>
      <c r="H706" s="131"/>
      <c r="I706" s="131"/>
      <c r="J706" s="131"/>
      <c r="K706" s="131"/>
      <c r="L706" s="132"/>
    </row>
    <row r="707" spans="1:12" ht="13.2">
      <c r="A707" s="131"/>
      <c r="B707" s="131"/>
      <c r="C707" s="131"/>
      <c r="D707" s="131"/>
      <c r="E707" s="131"/>
      <c r="F707" s="131"/>
      <c r="G707" s="131"/>
      <c r="H707" s="131"/>
      <c r="I707" s="131"/>
      <c r="J707" s="131"/>
      <c r="K707" s="131"/>
      <c r="L707" s="132"/>
    </row>
    <row r="708" spans="1:12" ht="13.2">
      <c r="A708" s="131"/>
      <c r="B708" s="131"/>
      <c r="C708" s="131"/>
      <c r="D708" s="131"/>
      <c r="E708" s="131"/>
      <c r="F708" s="131"/>
      <c r="G708" s="131"/>
      <c r="H708" s="131"/>
      <c r="I708" s="131"/>
      <c r="J708" s="131"/>
      <c r="K708" s="131"/>
      <c r="L708" s="132"/>
    </row>
    <row r="709" spans="1:12" ht="13.2">
      <c r="A709" s="131"/>
      <c r="B709" s="131"/>
      <c r="C709" s="131"/>
      <c r="D709" s="131"/>
      <c r="E709" s="131"/>
      <c r="F709" s="131"/>
      <c r="G709" s="131"/>
      <c r="H709" s="131"/>
      <c r="I709" s="131"/>
      <c r="J709" s="131"/>
      <c r="K709" s="131"/>
      <c r="L709" s="132"/>
    </row>
    <row r="710" spans="1:12" ht="13.2">
      <c r="A710" s="131"/>
      <c r="B710" s="131"/>
      <c r="C710" s="131"/>
      <c r="D710" s="131"/>
      <c r="E710" s="131"/>
      <c r="F710" s="131"/>
      <c r="G710" s="131"/>
      <c r="H710" s="131"/>
      <c r="I710" s="131"/>
      <c r="J710" s="131"/>
      <c r="K710" s="131"/>
      <c r="L710" s="132"/>
    </row>
    <row r="711" spans="1:12" ht="13.2">
      <c r="A711" s="131"/>
      <c r="B711" s="131"/>
      <c r="C711" s="131"/>
      <c r="D711" s="131"/>
      <c r="E711" s="131"/>
      <c r="F711" s="131"/>
      <c r="G711" s="131"/>
      <c r="H711" s="131"/>
      <c r="I711" s="131"/>
      <c r="J711" s="131"/>
      <c r="K711" s="131"/>
      <c r="L711" s="132"/>
    </row>
    <row r="712" spans="1:12" ht="13.2">
      <c r="A712" s="131"/>
      <c r="B712" s="131"/>
      <c r="C712" s="131"/>
      <c r="D712" s="131"/>
      <c r="E712" s="131"/>
      <c r="F712" s="131"/>
      <c r="G712" s="131"/>
      <c r="H712" s="131"/>
      <c r="I712" s="131"/>
      <c r="J712" s="131"/>
      <c r="K712" s="131"/>
      <c r="L712" s="132"/>
    </row>
    <row r="713" spans="1:12" ht="13.2">
      <c r="A713" s="131"/>
      <c r="B713" s="131"/>
      <c r="C713" s="131"/>
      <c r="D713" s="131"/>
      <c r="E713" s="131"/>
      <c r="F713" s="131"/>
      <c r="G713" s="131"/>
      <c r="H713" s="131"/>
      <c r="I713" s="131"/>
      <c r="J713" s="131"/>
      <c r="K713" s="131"/>
      <c r="L713" s="132"/>
    </row>
    <row r="714" spans="1:12" ht="13.2">
      <c r="A714" s="131"/>
      <c r="B714" s="131"/>
      <c r="C714" s="131"/>
      <c r="D714" s="131"/>
      <c r="E714" s="131"/>
      <c r="F714" s="131"/>
      <c r="G714" s="131"/>
      <c r="H714" s="131"/>
      <c r="I714" s="131"/>
      <c r="J714" s="131"/>
      <c r="K714" s="131"/>
      <c r="L714" s="132"/>
    </row>
    <row r="715" spans="1:12" ht="13.2">
      <c r="A715" s="131"/>
      <c r="B715" s="131"/>
      <c r="C715" s="131"/>
      <c r="D715" s="131"/>
      <c r="E715" s="131"/>
      <c r="F715" s="131"/>
      <c r="G715" s="131"/>
      <c r="H715" s="131"/>
      <c r="I715" s="131"/>
      <c r="J715" s="131"/>
      <c r="K715" s="131"/>
      <c r="L715" s="132"/>
    </row>
    <row r="716" spans="1:12" ht="13.2">
      <c r="A716" s="131"/>
      <c r="B716" s="131"/>
      <c r="C716" s="131"/>
      <c r="D716" s="131"/>
      <c r="E716" s="131"/>
      <c r="F716" s="131"/>
      <c r="G716" s="131"/>
      <c r="H716" s="131"/>
      <c r="I716" s="131"/>
      <c r="J716" s="131"/>
      <c r="K716" s="131"/>
      <c r="L716" s="132"/>
    </row>
    <row r="717" spans="1:12" ht="13.2">
      <c r="A717" s="131"/>
      <c r="B717" s="131"/>
      <c r="C717" s="131"/>
      <c r="D717" s="131"/>
      <c r="E717" s="131"/>
      <c r="F717" s="131"/>
      <c r="G717" s="131"/>
      <c r="H717" s="131"/>
      <c r="I717" s="131"/>
      <c r="J717" s="131"/>
      <c r="K717" s="131"/>
      <c r="L717" s="132"/>
    </row>
    <row r="718" spans="1:12" ht="13.2">
      <c r="A718" s="131"/>
      <c r="B718" s="131"/>
      <c r="C718" s="131"/>
      <c r="D718" s="131"/>
      <c r="E718" s="131"/>
      <c r="F718" s="131"/>
      <c r="G718" s="131"/>
      <c r="H718" s="131"/>
      <c r="I718" s="131"/>
      <c r="J718" s="131"/>
      <c r="K718" s="131"/>
      <c r="L718" s="132"/>
    </row>
    <row r="719" spans="1:12" ht="13.2">
      <c r="A719" s="131"/>
      <c r="B719" s="131"/>
      <c r="C719" s="131"/>
      <c r="D719" s="131"/>
      <c r="E719" s="131"/>
      <c r="F719" s="131"/>
      <c r="G719" s="131"/>
      <c r="H719" s="131"/>
      <c r="I719" s="131"/>
      <c r="J719" s="131"/>
      <c r="K719" s="131"/>
      <c r="L719" s="132"/>
    </row>
    <row r="720" spans="1:12" ht="13.2">
      <c r="A720" s="131"/>
      <c r="B720" s="131"/>
      <c r="C720" s="131"/>
      <c r="D720" s="131"/>
      <c r="E720" s="131"/>
      <c r="F720" s="131"/>
      <c r="G720" s="131"/>
      <c r="H720" s="131"/>
      <c r="I720" s="131"/>
      <c r="J720" s="131"/>
      <c r="K720" s="131"/>
      <c r="L720" s="132"/>
    </row>
    <row r="721" spans="1:12" ht="13.2">
      <c r="A721" s="131"/>
      <c r="B721" s="131"/>
      <c r="C721" s="131"/>
      <c r="D721" s="131"/>
      <c r="E721" s="131"/>
      <c r="F721" s="131"/>
      <c r="G721" s="131"/>
      <c r="H721" s="131"/>
      <c r="I721" s="131"/>
      <c r="J721" s="131"/>
      <c r="K721" s="131"/>
      <c r="L721" s="132"/>
    </row>
    <row r="722" spans="1:12" ht="13.2">
      <c r="A722" s="131"/>
      <c r="B722" s="131"/>
      <c r="C722" s="131"/>
      <c r="D722" s="131"/>
      <c r="E722" s="131"/>
      <c r="F722" s="131"/>
      <c r="G722" s="131"/>
      <c r="H722" s="131"/>
      <c r="I722" s="131"/>
      <c r="J722" s="131"/>
      <c r="K722" s="131"/>
      <c r="L722" s="132"/>
    </row>
    <row r="723" spans="1:12" ht="13.2">
      <c r="A723" s="131"/>
      <c r="B723" s="131"/>
      <c r="C723" s="131"/>
      <c r="D723" s="131"/>
      <c r="E723" s="131"/>
      <c r="F723" s="131"/>
      <c r="G723" s="131"/>
      <c r="H723" s="131"/>
      <c r="I723" s="131"/>
      <c r="J723" s="131"/>
      <c r="K723" s="131"/>
      <c r="L723" s="132"/>
    </row>
    <row r="724" spans="1:12" ht="13.2">
      <c r="A724" s="131"/>
      <c r="B724" s="131"/>
      <c r="C724" s="131"/>
      <c r="D724" s="131"/>
      <c r="E724" s="131"/>
      <c r="F724" s="131"/>
      <c r="G724" s="131"/>
      <c r="H724" s="131"/>
      <c r="I724" s="131"/>
      <c r="J724" s="131"/>
      <c r="K724" s="131"/>
      <c r="L724" s="132"/>
    </row>
    <row r="725" spans="1:12" ht="13.2">
      <c r="A725" s="131"/>
      <c r="B725" s="131"/>
      <c r="C725" s="131"/>
      <c r="D725" s="131"/>
      <c r="E725" s="131"/>
      <c r="F725" s="131"/>
      <c r="G725" s="131"/>
      <c r="H725" s="131"/>
      <c r="I725" s="131"/>
      <c r="J725" s="131"/>
      <c r="K725" s="131"/>
      <c r="L725" s="132"/>
    </row>
    <row r="726" spans="1:12" ht="13.2">
      <c r="A726" s="131"/>
      <c r="B726" s="131"/>
      <c r="C726" s="131"/>
      <c r="D726" s="131"/>
      <c r="E726" s="131"/>
      <c r="F726" s="131"/>
      <c r="G726" s="131"/>
      <c r="H726" s="131"/>
      <c r="I726" s="131"/>
      <c r="J726" s="131"/>
      <c r="K726" s="131"/>
      <c r="L726" s="132"/>
    </row>
    <row r="727" spans="1:12" ht="13.2">
      <c r="A727" s="131"/>
      <c r="B727" s="131"/>
      <c r="C727" s="131"/>
      <c r="D727" s="131"/>
      <c r="E727" s="131"/>
      <c r="F727" s="131"/>
      <c r="G727" s="131"/>
      <c r="H727" s="131"/>
      <c r="I727" s="131"/>
      <c r="J727" s="131"/>
      <c r="K727" s="131"/>
      <c r="L727" s="132"/>
    </row>
    <row r="728" spans="1:12" ht="13.2">
      <c r="A728" s="131"/>
      <c r="B728" s="131"/>
      <c r="C728" s="131"/>
      <c r="D728" s="131"/>
      <c r="E728" s="131"/>
      <c r="F728" s="131"/>
      <c r="G728" s="131"/>
      <c r="H728" s="131"/>
      <c r="I728" s="131"/>
      <c r="J728" s="131"/>
      <c r="K728" s="131"/>
      <c r="L728" s="132"/>
    </row>
    <row r="729" spans="1:12" ht="13.2">
      <c r="A729" s="131"/>
      <c r="B729" s="131"/>
      <c r="C729" s="131"/>
      <c r="D729" s="131"/>
      <c r="E729" s="131"/>
      <c r="F729" s="131"/>
      <c r="G729" s="131"/>
      <c r="H729" s="131"/>
      <c r="I729" s="131"/>
      <c r="J729" s="131"/>
      <c r="K729" s="131"/>
      <c r="L729" s="132"/>
    </row>
    <row r="730" spans="1:12" ht="13.2">
      <c r="A730" s="131"/>
      <c r="B730" s="131"/>
      <c r="C730" s="131"/>
      <c r="D730" s="131"/>
      <c r="E730" s="131"/>
      <c r="F730" s="131"/>
      <c r="G730" s="131"/>
      <c r="H730" s="131"/>
      <c r="I730" s="131"/>
      <c r="J730" s="131"/>
      <c r="K730" s="131"/>
      <c r="L730" s="132"/>
    </row>
    <row r="731" spans="1:12" ht="13.2">
      <c r="A731" s="131"/>
      <c r="B731" s="131"/>
      <c r="C731" s="131"/>
      <c r="D731" s="131"/>
      <c r="E731" s="131"/>
      <c r="F731" s="131"/>
      <c r="G731" s="131"/>
      <c r="H731" s="131"/>
      <c r="I731" s="131"/>
      <c r="J731" s="131"/>
      <c r="K731" s="131"/>
      <c r="L731" s="132"/>
    </row>
    <row r="732" spans="1:12" ht="13.2">
      <c r="A732" s="131"/>
      <c r="B732" s="131"/>
      <c r="C732" s="131"/>
      <c r="D732" s="131"/>
      <c r="E732" s="131"/>
      <c r="F732" s="131"/>
      <c r="G732" s="131"/>
      <c r="H732" s="131"/>
      <c r="I732" s="131"/>
      <c r="J732" s="131"/>
      <c r="K732" s="131"/>
      <c r="L732" s="132"/>
    </row>
    <row r="733" spans="1:12" ht="13.2">
      <c r="A733" s="131"/>
      <c r="B733" s="131"/>
      <c r="C733" s="131"/>
      <c r="D733" s="131"/>
      <c r="E733" s="131"/>
      <c r="F733" s="131"/>
      <c r="G733" s="131"/>
      <c r="H733" s="131"/>
      <c r="I733" s="131"/>
      <c r="J733" s="131"/>
      <c r="K733" s="131"/>
      <c r="L733" s="132"/>
    </row>
    <row r="734" spans="1:12" ht="13.2">
      <c r="A734" s="131"/>
      <c r="B734" s="131"/>
      <c r="C734" s="131"/>
      <c r="D734" s="131"/>
      <c r="E734" s="131"/>
      <c r="F734" s="131"/>
      <c r="G734" s="131"/>
      <c r="H734" s="131"/>
      <c r="I734" s="131"/>
      <c r="J734" s="131"/>
      <c r="K734" s="131"/>
      <c r="L734" s="132"/>
    </row>
    <row r="735" spans="1:12" ht="13.2">
      <c r="A735" s="131"/>
      <c r="B735" s="131"/>
      <c r="C735" s="131"/>
      <c r="D735" s="131"/>
      <c r="E735" s="131"/>
      <c r="F735" s="131"/>
      <c r="G735" s="131"/>
      <c r="H735" s="131"/>
      <c r="I735" s="131"/>
      <c r="J735" s="131"/>
      <c r="K735" s="131"/>
      <c r="L735" s="132"/>
    </row>
    <row r="736" spans="1:12" ht="13.2">
      <c r="A736" s="131"/>
      <c r="B736" s="131"/>
      <c r="C736" s="131"/>
      <c r="D736" s="131"/>
      <c r="E736" s="131"/>
      <c r="F736" s="131"/>
      <c r="G736" s="131"/>
      <c r="H736" s="131"/>
      <c r="I736" s="131"/>
      <c r="J736" s="131"/>
      <c r="K736" s="131"/>
      <c r="L736" s="132"/>
    </row>
    <row r="737" spans="1:12" ht="13.2">
      <c r="A737" s="131"/>
      <c r="B737" s="131"/>
      <c r="C737" s="131"/>
      <c r="D737" s="131"/>
      <c r="E737" s="131"/>
      <c r="F737" s="131"/>
      <c r="G737" s="131"/>
      <c r="H737" s="131"/>
      <c r="I737" s="131"/>
      <c r="J737" s="131"/>
      <c r="K737" s="131"/>
      <c r="L737" s="132"/>
    </row>
    <row r="738" spans="1:12" ht="13.2">
      <c r="A738" s="131"/>
      <c r="B738" s="131"/>
      <c r="C738" s="131"/>
      <c r="D738" s="131"/>
      <c r="E738" s="131"/>
      <c r="F738" s="131"/>
      <c r="G738" s="131"/>
      <c r="H738" s="131"/>
      <c r="I738" s="131"/>
      <c r="J738" s="131"/>
      <c r="K738" s="131"/>
      <c r="L738" s="132"/>
    </row>
    <row r="739" spans="1:12" ht="13.2">
      <c r="A739" s="131"/>
      <c r="B739" s="131"/>
      <c r="C739" s="131"/>
      <c r="D739" s="131"/>
      <c r="E739" s="131"/>
      <c r="F739" s="131"/>
      <c r="G739" s="131"/>
      <c r="H739" s="131"/>
      <c r="I739" s="131"/>
      <c r="J739" s="131"/>
      <c r="K739" s="131"/>
      <c r="L739" s="132"/>
    </row>
    <row r="740" spans="1:12" ht="13.2">
      <c r="A740" s="131"/>
      <c r="B740" s="131"/>
      <c r="C740" s="131"/>
      <c r="D740" s="131"/>
      <c r="E740" s="131"/>
      <c r="F740" s="131"/>
      <c r="G740" s="131"/>
      <c r="H740" s="131"/>
      <c r="I740" s="131"/>
      <c r="J740" s="131"/>
      <c r="K740" s="131"/>
      <c r="L740" s="132"/>
    </row>
    <row r="741" spans="1:12" ht="13.2">
      <c r="A741" s="131"/>
      <c r="B741" s="131"/>
      <c r="C741" s="131"/>
      <c r="D741" s="131"/>
      <c r="E741" s="131"/>
      <c r="F741" s="131"/>
      <c r="G741" s="131"/>
      <c r="H741" s="131"/>
      <c r="I741" s="131"/>
      <c r="J741" s="131"/>
      <c r="K741" s="131"/>
      <c r="L741" s="132"/>
    </row>
    <row r="742" spans="1:12" ht="13.2">
      <c r="A742" s="131"/>
      <c r="B742" s="131"/>
      <c r="C742" s="131"/>
      <c r="D742" s="131"/>
      <c r="E742" s="131"/>
      <c r="F742" s="131"/>
      <c r="G742" s="131"/>
      <c r="H742" s="131"/>
      <c r="I742" s="131"/>
      <c r="J742" s="131"/>
      <c r="K742" s="131"/>
      <c r="L742" s="132"/>
    </row>
    <row r="743" spans="1:12" ht="13.2">
      <c r="A743" s="131"/>
      <c r="B743" s="131"/>
      <c r="C743" s="131"/>
      <c r="D743" s="131"/>
      <c r="E743" s="131"/>
      <c r="F743" s="131"/>
      <c r="G743" s="131"/>
      <c r="H743" s="131"/>
      <c r="I743" s="131"/>
      <c r="J743" s="131"/>
      <c r="K743" s="131"/>
      <c r="L743" s="132"/>
    </row>
    <row r="744" spans="1:12" ht="13.2">
      <c r="A744" s="131"/>
      <c r="B744" s="131"/>
      <c r="C744" s="131"/>
      <c r="D744" s="131"/>
      <c r="E744" s="131"/>
      <c r="F744" s="131"/>
      <c r="G744" s="131"/>
      <c r="H744" s="131"/>
      <c r="I744" s="131"/>
      <c r="J744" s="131"/>
      <c r="K744" s="131"/>
      <c r="L744" s="132"/>
    </row>
    <row r="745" spans="1:12" ht="13.2">
      <c r="A745" s="131"/>
      <c r="B745" s="131"/>
      <c r="C745" s="131"/>
      <c r="D745" s="131"/>
      <c r="E745" s="131"/>
      <c r="F745" s="131"/>
      <c r="G745" s="131"/>
      <c r="H745" s="131"/>
      <c r="I745" s="131"/>
      <c r="J745" s="131"/>
      <c r="K745" s="131"/>
      <c r="L745" s="132"/>
    </row>
    <row r="746" spans="1:12" ht="13.2">
      <c r="A746" s="131"/>
      <c r="B746" s="131"/>
      <c r="C746" s="131"/>
      <c r="D746" s="131"/>
      <c r="E746" s="131"/>
      <c r="F746" s="131"/>
      <c r="G746" s="131"/>
      <c r="H746" s="131"/>
      <c r="I746" s="131"/>
      <c r="J746" s="131"/>
      <c r="K746" s="131"/>
      <c r="L746" s="132"/>
    </row>
    <row r="747" spans="1:12" ht="13.2">
      <c r="A747" s="131"/>
      <c r="B747" s="131"/>
      <c r="C747" s="131"/>
      <c r="D747" s="131"/>
      <c r="E747" s="131"/>
      <c r="F747" s="131"/>
      <c r="G747" s="131"/>
      <c r="H747" s="131"/>
      <c r="I747" s="131"/>
      <c r="J747" s="131"/>
      <c r="K747" s="131"/>
      <c r="L747" s="132"/>
    </row>
    <row r="748" spans="1:12" ht="13.2">
      <c r="A748" s="131"/>
      <c r="B748" s="131"/>
      <c r="C748" s="131"/>
      <c r="D748" s="131"/>
      <c r="E748" s="131"/>
      <c r="F748" s="131"/>
      <c r="G748" s="131"/>
      <c r="H748" s="131"/>
      <c r="I748" s="131"/>
      <c r="J748" s="131"/>
      <c r="K748" s="131"/>
      <c r="L748" s="132"/>
    </row>
    <row r="749" spans="1:12" ht="13.2">
      <c r="A749" s="131"/>
      <c r="B749" s="131"/>
      <c r="C749" s="131"/>
      <c r="D749" s="131"/>
      <c r="E749" s="131"/>
      <c r="F749" s="131"/>
      <c r="G749" s="131"/>
      <c r="H749" s="131"/>
      <c r="I749" s="131"/>
      <c r="J749" s="131"/>
      <c r="K749" s="131"/>
      <c r="L749" s="132"/>
    </row>
    <row r="750" spans="1:12" ht="13.2">
      <c r="A750" s="131"/>
      <c r="B750" s="131"/>
      <c r="C750" s="131"/>
      <c r="D750" s="131"/>
      <c r="E750" s="131"/>
      <c r="F750" s="131"/>
      <c r="G750" s="131"/>
      <c r="H750" s="131"/>
      <c r="I750" s="131"/>
      <c r="J750" s="131"/>
      <c r="K750" s="131"/>
      <c r="L750" s="132"/>
    </row>
    <row r="751" spans="1:12" ht="13.2">
      <c r="A751" s="131"/>
      <c r="B751" s="131"/>
      <c r="C751" s="131"/>
      <c r="D751" s="131"/>
      <c r="E751" s="131"/>
      <c r="F751" s="131"/>
      <c r="G751" s="131"/>
      <c r="H751" s="131"/>
      <c r="I751" s="131"/>
      <c r="J751" s="131"/>
      <c r="K751" s="131"/>
      <c r="L751" s="132"/>
    </row>
    <row r="752" spans="1:12" ht="13.2">
      <c r="A752" s="131"/>
      <c r="B752" s="131"/>
      <c r="C752" s="131"/>
      <c r="D752" s="131"/>
      <c r="E752" s="131"/>
      <c r="F752" s="131"/>
      <c r="G752" s="131"/>
      <c r="H752" s="131"/>
      <c r="I752" s="131"/>
      <c r="J752" s="131"/>
      <c r="K752" s="131"/>
      <c r="L752" s="132"/>
    </row>
    <row r="753" spans="1:12" ht="13.2">
      <c r="A753" s="131"/>
      <c r="B753" s="131"/>
      <c r="C753" s="131"/>
      <c r="D753" s="131"/>
      <c r="E753" s="131"/>
      <c r="F753" s="131"/>
      <c r="G753" s="131"/>
      <c r="H753" s="131"/>
      <c r="I753" s="131"/>
      <c r="J753" s="131"/>
      <c r="K753" s="131"/>
      <c r="L753" s="132"/>
    </row>
    <row r="754" spans="1:12" ht="13.2">
      <c r="A754" s="131"/>
      <c r="B754" s="131"/>
      <c r="C754" s="131"/>
      <c r="D754" s="131"/>
      <c r="E754" s="131"/>
      <c r="F754" s="131"/>
      <c r="G754" s="131"/>
      <c r="H754" s="131"/>
      <c r="I754" s="131"/>
      <c r="J754" s="131"/>
      <c r="K754" s="131"/>
      <c r="L754" s="132"/>
    </row>
    <row r="755" spans="1:12" ht="13.2">
      <c r="A755" s="131"/>
      <c r="B755" s="131"/>
      <c r="C755" s="131"/>
      <c r="D755" s="131"/>
      <c r="E755" s="131"/>
      <c r="F755" s="131"/>
      <c r="G755" s="131"/>
      <c r="H755" s="131"/>
      <c r="I755" s="131"/>
      <c r="J755" s="131"/>
      <c r="K755" s="131"/>
      <c r="L755" s="132"/>
    </row>
    <row r="756" spans="1:12" ht="13.2">
      <c r="A756" s="131"/>
      <c r="B756" s="131"/>
      <c r="C756" s="131"/>
      <c r="D756" s="131"/>
      <c r="E756" s="131"/>
      <c r="F756" s="131"/>
      <c r="G756" s="131"/>
      <c r="H756" s="131"/>
      <c r="I756" s="131"/>
      <c r="J756" s="131"/>
      <c r="K756" s="131"/>
      <c r="L756" s="132"/>
    </row>
    <row r="757" spans="1:12" ht="13.2">
      <c r="A757" s="131"/>
      <c r="B757" s="131"/>
      <c r="C757" s="131"/>
      <c r="D757" s="131"/>
      <c r="E757" s="131"/>
      <c r="F757" s="131"/>
      <c r="G757" s="131"/>
      <c r="H757" s="131"/>
      <c r="I757" s="131"/>
      <c r="J757" s="131"/>
      <c r="K757" s="131"/>
      <c r="L757" s="132"/>
    </row>
    <row r="758" spans="1:12" ht="13.2">
      <c r="A758" s="131"/>
      <c r="B758" s="131"/>
      <c r="C758" s="131"/>
      <c r="D758" s="131"/>
      <c r="E758" s="131"/>
      <c r="F758" s="131"/>
      <c r="G758" s="131"/>
      <c r="H758" s="131"/>
      <c r="I758" s="131"/>
      <c r="J758" s="131"/>
      <c r="K758" s="131"/>
      <c r="L758" s="132"/>
    </row>
    <row r="759" spans="1:12" ht="13.2">
      <c r="A759" s="131"/>
      <c r="B759" s="131"/>
      <c r="C759" s="131"/>
      <c r="D759" s="131"/>
      <c r="E759" s="131"/>
      <c r="F759" s="131"/>
      <c r="G759" s="131"/>
      <c r="H759" s="131"/>
      <c r="I759" s="131"/>
      <c r="J759" s="131"/>
      <c r="K759" s="131"/>
      <c r="L759" s="132"/>
    </row>
    <row r="760" spans="1:12" ht="13.2">
      <c r="A760" s="131"/>
      <c r="B760" s="131"/>
      <c r="C760" s="131"/>
      <c r="D760" s="131"/>
      <c r="E760" s="131"/>
      <c r="F760" s="131"/>
      <c r="G760" s="131"/>
      <c r="H760" s="131"/>
      <c r="I760" s="131"/>
      <c r="J760" s="131"/>
      <c r="K760" s="131"/>
      <c r="L760" s="132"/>
    </row>
    <row r="761" spans="1:12" ht="13.2">
      <c r="A761" s="131"/>
      <c r="B761" s="131"/>
      <c r="C761" s="131"/>
      <c r="D761" s="131"/>
      <c r="E761" s="131"/>
      <c r="F761" s="131"/>
      <c r="G761" s="131"/>
      <c r="H761" s="131"/>
      <c r="I761" s="131"/>
      <c r="J761" s="131"/>
      <c r="K761" s="131"/>
      <c r="L761" s="132"/>
    </row>
    <row r="762" spans="1:12" ht="13.2">
      <c r="A762" s="131"/>
      <c r="B762" s="131"/>
      <c r="C762" s="131"/>
      <c r="D762" s="131"/>
      <c r="E762" s="131"/>
      <c r="F762" s="131"/>
      <c r="G762" s="131"/>
      <c r="H762" s="131"/>
      <c r="I762" s="131"/>
      <c r="J762" s="131"/>
      <c r="K762" s="131"/>
      <c r="L762" s="132"/>
    </row>
    <row r="763" spans="1:12" ht="13.2">
      <c r="A763" s="131"/>
      <c r="B763" s="131"/>
      <c r="C763" s="131"/>
      <c r="D763" s="131"/>
      <c r="E763" s="131"/>
      <c r="F763" s="131"/>
      <c r="G763" s="131"/>
      <c r="H763" s="131"/>
      <c r="I763" s="131"/>
      <c r="J763" s="131"/>
      <c r="K763" s="131"/>
      <c r="L763" s="132"/>
    </row>
    <row r="764" spans="1:12" ht="13.2">
      <c r="A764" s="131"/>
      <c r="B764" s="131"/>
      <c r="C764" s="131"/>
      <c r="D764" s="131"/>
      <c r="E764" s="131"/>
      <c r="F764" s="131"/>
      <c r="G764" s="131"/>
      <c r="H764" s="131"/>
      <c r="I764" s="131"/>
      <c r="J764" s="131"/>
      <c r="K764" s="131"/>
      <c r="L764" s="132"/>
    </row>
    <row r="765" spans="1:12" ht="13.2">
      <c r="A765" s="131"/>
      <c r="B765" s="131"/>
      <c r="C765" s="131"/>
      <c r="D765" s="131"/>
      <c r="E765" s="131"/>
      <c r="F765" s="131"/>
      <c r="G765" s="131"/>
      <c r="H765" s="131"/>
      <c r="I765" s="131"/>
      <c r="J765" s="131"/>
      <c r="K765" s="131"/>
      <c r="L765" s="132"/>
    </row>
    <row r="766" spans="1:12" ht="13.2">
      <c r="A766" s="131"/>
      <c r="B766" s="131"/>
      <c r="C766" s="131"/>
      <c r="D766" s="131"/>
      <c r="E766" s="131"/>
      <c r="F766" s="131"/>
      <c r="G766" s="131"/>
      <c r="H766" s="131"/>
      <c r="I766" s="131"/>
      <c r="J766" s="131"/>
      <c r="K766" s="131"/>
      <c r="L766" s="132"/>
    </row>
    <row r="767" spans="1:12" ht="13.2">
      <c r="A767" s="131"/>
      <c r="B767" s="131"/>
      <c r="C767" s="131"/>
      <c r="D767" s="131"/>
      <c r="E767" s="131"/>
      <c r="F767" s="131"/>
      <c r="G767" s="131"/>
      <c r="H767" s="131"/>
      <c r="I767" s="131"/>
      <c r="J767" s="131"/>
      <c r="K767" s="131"/>
      <c r="L767" s="132"/>
    </row>
    <row r="768" spans="1:12" ht="13.2">
      <c r="A768" s="131"/>
      <c r="B768" s="131"/>
      <c r="C768" s="131"/>
      <c r="D768" s="131"/>
      <c r="E768" s="131"/>
      <c r="F768" s="131"/>
      <c r="G768" s="131"/>
      <c r="H768" s="131"/>
      <c r="I768" s="131"/>
      <c r="J768" s="131"/>
      <c r="K768" s="131"/>
      <c r="L768" s="132"/>
    </row>
    <row r="769" spans="1:12" ht="13.2">
      <c r="A769" s="131"/>
      <c r="B769" s="131"/>
      <c r="C769" s="131"/>
      <c r="D769" s="131"/>
      <c r="E769" s="131"/>
      <c r="F769" s="131"/>
      <c r="G769" s="131"/>
      <c r="H769" s="131"/>
      <c r="I769" s="131"/>
      <c r="J769" s="131"/>
      <c r="K769" s="131"/>
      <c r="L769" s="132"/>
    </row>
    <row r="770" spans="1:12" ht="13.2">
      <c r="A770" s="131"/>
      <c r="B770" s="131"/>
      <c r="C770" s="131"/>
      <c r="D770" s="131"/>
      <c r="E770" s="131"/>
      <c r="F770" s="131"/>
      <c r="G770" s="131"/>
      <c r="H770" s="131"/>
      <c r="I770" s="131"/>
      <c r="J770" s="131"/>
      <c r="K770" s="131"/>
      <c r="L770" s="132"/>
    </row>
    <row r="771" spans="1:12" ht="13.2">
      <c r="A771" s="131"/>
      <c r="B771" s="131"/>
      <c r="C771" s="131"/>
      <c r="D771" s="131"/>
      <c r="E771" s="131"/>
      <c r="F771" s="131"/>
      <c r="G771" s="131"/>
      <c r="H771" s="131"/>
      <c r="I771" s="131"/>
      <c r="J771" s="131"/>
      <c r="K771" s="131"/>
      <c r="L771" s="132"/>
    </row>
    <row r="772" spans="1:12" ht="13.2">
      <c r="A772" s="131"/>
      <c r="B772" s="131"/>
      <c r="C772" s="131"/>
      <c r="D772" s="131"/>
      <c r="E772" s="131"/>
      <c r="F772" s="131"/>
      <c r="G772" s="131"/>
      <c r="H772" s="131"/>
      <c r="I772" s="131"/>
      <c r="J772" s="131"/>
      <c r="K772" s="131"/>
      <c r="L772" s="132"/>
    </row>
    <row r="773" spans="1:12" ht="13.2">
      <c r="A773" s="131"/>
      <c r="B773" s="131"/>
      <c r="C773" s="131"/>
      <c r="D773" s="131"/>
      <c r="E773" s="131"/>
      <c r="F773" s="131"/>
      <c r="G773" s="131"/>
      <c r="H773" s="131"/>
      <c r="I773" s="131"/>
      <c r="J773" s="131"/>
      <c r="K773" s="131"/>
      <c r="L773" s="132"/>
    </row>
    <row r="774" spans="1:12" ht="13.2">
      <c r="A774" s="131"/>
      <c r="B774" s="131"/>
      <c r="C774" s="131"/>
      <c r="D774" s="131"/>
      <c r="E774" s="131"/>
      <c r="F774" s="131"/>
      <c r="G774" s="131"/>
      <c r="H774" s="131"/>
      <c r="I774" s="131"/>
      <c r="J774" s="131"/>
      <c r="K774" s="131"/>
      <c r="L774" s="132"/>
    </row>
    <row r="775" spans="1:12" ht="13.2">
      <c r="A775" s="131"/>
      <c r="B775" s="131"/>
      <c r="C775" s="131"/>
      <c r="D775" s="131"/>
      <c r="E775" s="131"/>
      <c r="F775" s="131"/>
      <c r="G775" s="131"/>
      <c r="H775" s="131"/>
      <c r="I775" s="131"/>
      <c r="J775" s="131"/>
      <c r="K775" s="131"/>
      <c r="L775" s="132"/>
    </row>
    <row r="776" spans="1:12" ht="13.2">
      <c r="A776" s="131"/>
      <c r="B776" s="131"/>
      <c r="C776" s="131"/>
      <c r="D776" s="131"/>
      <c r="E776" s="131"/>
      <c r="F776" s="131"/>
      <c r="G776" s="131"/>
      <c r="H776" s="131"/>
      <c r="I776" s="131"/>
      <c r="J776" s="131"/>
      <c r="K776" s="131"/>
      <c r="L776" s="132"/>
    </row>
    <row r="777" spans="1:12" ht="13.2">
      <c r="A777" s="131"/>
      <c r="B777" s="131"/>
      <c r="C777" s="131"/>
      <c r="D777" s="131"/>
      <c r="E777" s="131"/>
      <c r="F777" s="131"/>
      <c r="G777" s="131"/>
      <c r="H777" s="131"/>
      <c r="I777" s="131"/>
      <c r="J777" s="131"/>
      <c r="K777" s="131"/>
      <c r="L777" s="132"/>
    </row>
    <row r="778" spans="1:12" ht="13.2">
      <c r="A778" s="131"/>
      <c r="B778" s="131"/>
      <c r="C778" s="131"/>
      <c r="D778" s="131"/>
      <c r="E778" s="131"/>
      <c r="F778" s="131"/>
      <c r="G778" s="131"/>
      <c r="H778" s="131"/>
      <c r="I778" s="131"/>
      <c r="J778" s="131"/>
      <c r="K778" s="131"/>
      <c r="L778" s="132"/>
    </row>
    <row r="779" spans="1:12" ht="13.2">
      <c r="A779" s="131"/>
      <c r="B779" s="131"/>
      <c r="C779" s="131"/>
      <c r="D779" s="131"/>
      <c r="E779" s="131"/>
      <c r="F779" s="131"/>
      <c r="G779" s="131"/>
      <c r="H779" s="131"/>
      <c r="I779" s="131"/>
      <c r="J779" s="131"/>
      <c r="K779" s="131"/>
      <c r="L779" s="132"/>
    </row>
    <row r="780" spans="1:12" ht="13.2">
      <c r="A780" s="131"/>
      <c r="B780" s="131"/>
      <c r="C780" s="131"/>
      <c r="D780" s="131"/>
      <c r="E780" s="131"/>
      <c r="F780" s="131"/>
      <c r="G780" s="131"/>
      <c r="H780" s="131"/>
      <c r="I780" s="131"/>
      <c r="J780" s="131"/>
      <c r="K780" s="131"/>
      <c r="L780" s="132"/>
    </row>
    <row r="781" spans="1:12" ht="13.2">
      <c r="A781" s="131"/>
      <c r="B781" s="131"/>
      <c r="C781" s="131"/>
      <c r="D781" s="131"/>
      <c r="E781" s="131"/>
      <c r="F781" s="131"/>
      <c r="G781" s="131"/>
      <c r="H781" s="131"/>
      <c r="I781" s="131"/>
      <c r="J781" s="131"/>
      <c r="K781" s="131"/>
      <c r="L781" s="132"/>
    </row>
    <row r="782" spans="1:12" ht="13.2">
      <c r="A782" s="131"/>
      <c r="B782" s="131"/>
      <c r="C782" s="131"/>
      <c r="D782" s="131"/>
      <c r="E782" s="131"/>
      <c r="F782" s="131"/>
      <c r="G782" s="131"/>
      <c r="H782" s="131"/>
      <c r="I782" s="131"/>
      <c r="J782" s="131"/>
      <c r="K782" s="131"/>
      <c r="L782" s="132"/>
    </row>
    <row r="783" spans="1:12" ht="13.2">
      <c r="A783" s="131"/>
      <c r="B783" s="131"/>
      <c r="C783" s="131"/>
      <c r="D783" s="131"/>
      <c r="E783" s="131"/>
      <c r="F783" s="131"/>
      <c r="G783" s="131"/>
      <c r="H783" s="131"/>
      <c r="I783" s="131"/>
      <c r="J783" s="131"/>
      <c r="K783" s="131"/>
      <c r="L783" s="132"/>
    </row>
    <row r="784" spans="1:12" ht="13.2">
      <c r="A784" s="131"/>
      <c r="B784" s="131"/>
      <c r="C784" s="131"/>
      <c r="D784" s="131"/>
      <c r="E784" s="131"/>
      <c r="F784" s="131"/>
      <c r="G784" s="131"/>
      <c r="H784" s="131"/>
      <c r="I784" s="131"/>
      <c r="J784" s="131"/>
      <c r="K784" s="131"/>
      <c r="L784" s="132"/>
    </row>
    <row r="785" spans="1:12" ht="13.2">
      <c r="A785" s="131"/>
      <c r="B785" s="131"/>
      <c r="C785" s="131"/>
      <c r="D785" s="131"/>
      <c r="E785" s="131"/>
      <c r="F785" s="131"/>
      <c r="G785" s="131"/>
      <c r="H785" s="131"/>
      <c r="I785" s="131"/>
      <c r="J785" s="131"/>
      <c r="K785" s="131"/>
      <c r="L785" s="132"/>
    </row>
    <row r="786" spans="1:12" ht="13.2">
      <c r="A786" s="131"/>
      <c r="B786" s="131"/>
      <c r="C786" s="131"/>
      <c r="D786" s="131"/>
      <c r="E786" s="131"/>
      <c r="F786" s="131"/>
      <c r="G786" s="131"/>
      <c r="H786" s="131"/>
      <c r="I786" s="131"/>
      <c r="J786" s="131"/>
      <c r="K786" s="131"/>
      <c r="L786" s="132"/>
    </row>
    <row r="787" spans="1:12" ht="13.2">
      <c r="A787" s="131"/>
      <c r="B787" s="131"/>
      <c r="C787" s="131"/>
      <c r="D787" s="131"/>
      <c r="E787" s="131"/>
      <c r="F787" s="131"/>
      <c r="G787" s="131"/>
      <c r="H787" s="131"/>
      <c r="I787" s="131"/>
      <c r="J787" s="131"/>
      <c r="K787" s="131"/>
      <c r="L787" s="132"/>
    </row>
    <row r="788" spans="1:12" ht="13.2">
      <c r="A788" s="131"/>
      <c r="B788" s="131"/>
      <c r="C788" s="131"/>
      <c r="D788" s="131"/>
      <c r="E788" s="131"/>
      <c r="F788" s="131"/>
      <c r="G788" s="131"/>
      <c r="H788" s="131"/>
      <c r="I788" s="131"/>
      <c r="J788" s="131"/>
      <c r="K788" s="131"/>
      <c r="L788" s="132"/>
    </row>
    <row r="789" spans="1:12" ht="13.2">
      <c r="A789" s="131"/>
      <c r="B789" s="131"/>
      <c r="C789" s="131"/>
      <c r="D789" s="131"/>
      <c r="E789" s="131"/>
      <c r="F789" s="131"/>
      <c r="G789" s="131"/>
      <c r="H789" s="131"/>
      <c r="I789" s="131"/>
      <c r="J789" s="131"/>
      <c r="K789" s="131"/>
      <c r="L789" s="132"/>
    </row>
    <row r="790" spans="1:12" ht="13.2">
      <c r="A790" s="131"/>
      <c r="B790" s="131"/>
      <c r="C790" s="131"/>
      <c r="D790" s="131"/>
      <c r="E790" s="131"/>
      <c r="F790" s="131"/>
      <c r="G790" s="131"/>
      <c r="H790" s="131"/>
      <c r="I790" s="131"/>
      <c r="J790" s="131"/>
      <c r="K790" s="131"/>
      <c r="L790" s="132"/>
    </row>
    <row r="791" spans="1:12" ht="13.2">
      <c r="A791" s="131"/>
      <c r="B791" s="131"/>
      <c r="C791" s="131"/>
      <c r="D791" s="131"/>
      <c r="E791" s="131"/>
      <c r="F791" s="131"/>
      <c r="G791" s="131"/>
      <c r="H791" s="131"/>
      <c r="I791" s="131"/>
      <c r="J791" s="131"/>
      <c r="K791" s="131"/>
      <c r="L791" s="132"/>
    </row>
    <row r="792" spans="1:12" ht="13.2">
      <c r="A792" s="131"/>
      <c r="B792" s="131"/>
      <c r="C792" s="131"/>
      <c r="D792" s="131"/>
      <c r="E792" s="131"/>
      <c r="F792" s="131"/>
      <c r="G792" s="131"/>
      <c r="H792" s="131"/>
      <c r="I792" s="131"/>
      <c r="J792" s="131"/>
      <c r="K792" s="131"/>
      <c r="L792" s="132"/>
    </row>
    <row r="793" spans="1:12" ht="13.2">
      <c r="A793" s="131"/>
      <c r="B793" s="131"/>
      <c r="C793" s="131"/>
      <c r="D793" s="131"/>
      <c r="E793" s="131"/>
      <c r="F793" s="131"/>
      <c r="G793" s="131"/>
      <c r="H793" s="131"/>
      <c r="I793" s="131"/>
      <c r="J793" s="131"/>
      <c r="K793" s="131"/>
      <c r="L793" s="132"/>
    </row>
    <row r="794" spans="1:12" ht="13.2">
      <c r="A794" s="131"/>
      <c r="B794" s="131"/>
      <c r="C794" s="131"/>
      <c r="D794" s="131"/>
      <c r="E794" s="131"/>
      <c r="F794" s="131"/>
      <c r="G794" s="131"/>
      <c r="H794" s="131"/>
      <c r="I794" s="131"/>
      <c r="J794" s="131"/>
      <c r="K794" s="131"/>
      <c r="L794" s="132"/>
    </row>
    <row r="795" spans="1:12" ht="13.2">
      <c r="A795" s="131"/>
      <c r="B795" s="131"/>
      <c r="C795" s="131"/>
      <c r="D795" s="131"/>
      <c r="E795" s="131"/>
      <c r="F795" s="131"/>
      <c r="G795" s="131"/>
      <c r="H795" s="131"/>
      <c r="I795" s="131"/>
      <c r="J795" s="131"/>
      <c r="K795" s="131"/>
      <c r="L795" s="132"/>
    </row>
    <row r="796" spans="1:12" ht="13.2">
      <c r="A796" s="131"/>
      <c r="B796" s="131"/>
      <c r="C796" s="131"/>
      <c r="D796" s="131"/>
      <c r="E796" s="131"/>
      <c r="F796" s="131"/>
      <c r="G796" s="131"/>
      <c r="H796" s="131"/>
      <c r="I796" s="131"/>
      <c r="J796" s="131"/>
      <c r="K796" s="131"/>
      <c r="L796" s="132"/>
    </row>
    <row r="797" spans="1:12" ht="13.2">
      <c r="A797" s="131"/>
      <c r="B797" s="131"/>
      <c r="C797" s="131"/>
      <c r="D797" s="131"/>
      <c r="E797" s="131"/>
      <c r="F797" s="131"/>
      <c r="G797" s="131"/>
      <c r="H797" s="131"/>
      <c r="I797" s="131"/>
      <c r="J797" s="131"/>
      <c r="K797" s="131"/>
      <c r="L797" s="132"/>
    </row>
    <row r="798" spans="1:12" ht="13.2">
      <c r="A798" s="131"/>
      <c r="B798" s="131"/>
      <c r="C798" s="131"/>
      <c r="D798" s="131"/>
      <c r="E798" s="131"/>
      <c r="F798" s="131"/>
      <c r="G798" s="131"/>
      <c r="H798" s="131"/>
      <c r="I798" s="131"/>
      <c r="J798" s="131"/>
      <c r="K798" s="131"/>
      <c r="L798" s="132"/>
    </row>
    <row r="799" spans="1:12" ht="13.2">
      <c r="A799" s="131"/>
      <c r="B799" s="131"/>
      <c r="C799" s="131"/>
      <c r="D799" s="131"/>
      <c r="E799" s="131"/>
      <c r="F799" s="131"/>
      <c r="G799" s="131"/>
      <c r="H799" s="131"/>
      <c r="I799" s="131"/>
      <c r="J799" s="131"/>
      <c r="K799" s="131"/>
      <c r="L799" s="132"/>
    </row>
    <row r="800" spans="1:12" ht="13.2">
      <c r="A800" s="131"/>
      <c r="B800" s="131"/>
      <c r="C800" s="131"/>
      <c r="D800" s="131"/>
      <c r="E800" s="131"/>
      <c r="F800" s="131"/>
      <c r="G800" s="131"/>
      <c r="H800" s="131"/>
      <c r="I800" s="131"/>
      <c r="J800" s="131"/>
      <c r="K800" s="131"/>
      <c r="L800" s="132"/>
    </row>
    <row r="801" spans="1:12" ht="13.2">
      <c r="A801" s="131"/>
      <c r="B801" s="131"/>
      <c r="C801" s="131"/>
      <c r="D801" s="131"/>
      <c r="E801" s="131"/>
      <c r="F801" s="131"/>
      <c r="G801" s="131"/>
      <c r="H801" s="131"/>
      <c r="I801" s="131"/>
      <c r="J801" s="131"/>
      <c r="K801" s="131"/>
      <c r="L801" s="132"/>
    </row>
    <row r="802" spans="1:12" ht="13.2">
      <c r="A802" s="131"/>
      <c r="B802" s="131"/>
      <c r="C802" s="131"/>
      <c r="D802" s="131"/>
      <c r="E802" s="131"/>
      <c r="F802" s="131"/>
      <c r="G802" s="131"/>
      <c r="H802" s="131"/>
      <c r="I802" s="131"/>
      <c r="J802" s="131"/>
      <c r="K802" s="131"/>
      <c r="L802" s="132"/>
    </row>
    <row r="803" spans="1:12" ht="13.2">
      <c r="A803" s="131"/>
      <c r="B803" s="131"/>
      <c r="C803" s="131"/>
      <c r="D803" s="131"/>
      <c r="E803" s="131"/>
      <c r="F803" s="131"/>
      <c r="G803" s="131"/>
      <c r="H803" s="131"/>
      <c r="I803" s="131"/>
      <c r="J803" s="131"/>
      <c r="K803" s="131"/>
      <c r="L803" s="132"/>
    </row>
    <row r="804" spans="1:12" ht="13.2">
      <c r="A804" s="131"/>
      <c r="B804" s="131"/>
      <c r="C804" s="131"/>
      <c r="D804" s="131"/>
      <c r="E804" s="131"/>
      <c r="F804" s="131"/>
      <c r="G804" s="131"/>
      <c r="H804" s="131"/>
      <c r="I804" s="131"/>
      <c r="J804" s="131"/>
      <c r="K804" s="131"/>
      <c r="L804" s="132"/>
    </row>
    <row r="805" spans="1:12" ht="13.2">
      <c r="A805" s="131"/>
      <c r="B805" s="131"/>
      <c r="C805" s="131"/>
      <c r="D805" s="131"/>
      <c r="E805" s="131"/>
      <c r="F805" s="131"/>
      <c r="G805" s="131"/>
      <c r="H805" s="131"/>
      <c r="I805" s="131"/>
      <c r="J805" s="131"/>
      <c r="K805" s="131"/>
      <c r="L805" s="132"/>
    </row>
    <row r="806" spans="1:12" ht="13.2">
      <c r="A806" s="131"/>
      <c r="B806" s="131"/>
      <c r="C806" s="131"/>
      <c r="D806" s="131"/>
      <c r="E806" s="131"/>
      <c r="F806" s="131"/>
      <c r="G806" s="131"/>
      <c r="H806" s="131"/>
      <c r="I806" s="131"/>
      <c r="J806" s="131"/>
      <c r="K806" s="131"/>
      <c r="L806" s="132"/>
    </row>
    <row r="807" spans="1:12" ht="13.2">
      <c r="A807" s="131"/>
      <c r="B807" s="131"/>
      <c r="C807" s="131"/>
      <c r="D807" s="131"/>
      <c r="E807" s="131"/>
      <c r="F807" s="131"/>
      <c r="G807" s="131"/>
      <c r="H807" s="131"/>
      <c r="I807" s="131"/>
      <c r="J807" s="131"/>
      <c r="K807" s="131"/>
      <c r="L807" s="132"/>
    </row>
    <row r="808" spans="1:12" ht="13.2">
      <c r="A808" s="131"/>
      <c r="B808" s="131"/>
      <c r="C808" s="131"/>
      <c r="D808" s="131"/>
      <c r="E808" s="131"/>
      <c r="F808" s="131"/>
      <c r="G808" s="131"/>
      <c r="H808" s="131"/>
      <c r="I808" s="131"/>
      <c r="J808" s="131"/>
      <c r="K808" s="131"/>
      <c r="L808" s="132"/>
    </row>
    <row r="809" spans="1:12" ht="13.2">
      <c r="A809" s="131"/>
      <c r="B809" s="131"/>
      <c r="C809" s="131"/>
      <c r="D809" s="131"/>
      <c r="E809" s="131"/>
      <c r="F809" s="131"/>
      <c r="G809" s="131"/>
      <c r="H809" s="131"/>
      <c r="I809" s="131"/>
      <c r="J809" s="131"/>
      <c r="K809" s="131"/>
      <c r="L809" s="132"/>
    </row>
    <row r="810" spans="1:12" ht="13.2">
      <c r="A810" s="131"/>
      <c r="B810" s="131"/>
      <c r="C810" s="131"/>
      <c r="D810" s="131"/>
      <c r="E810" s="131"/>
      <c r="F810" s="131"/>
      <c r="G810" s="131"/>
      <c r="H810" s="131"/>
      <c r="I810" s="131"/>
      <c r="J810" s="131"/>
      <c r="K810" s="131"/>
      <c r="L810" s="132"/>
    </row>
    <row r="811" spans="1:12" ht="13.2">
      <c r="A811" s="131"/>
      <c r="B811" s="131"/>
      <c r="C811" s="131"/>
      <c r="D811" s="131"/>
      <c r="E811" s="131"/>
      <c r="F811" s="131"/>
      <c r="G811" s="131"/>
      <c r="H811" s="131"/>
      <c r="I811" s="131"/>
      <c r="J811" s="131"/>
      <c r="K811" s="131"/>
      <c r="L811" s="132"/>
    </row>
    <row r="812" spans="1:12" ht="13.2">
      <c r="A812" s="131"/>
      <c r="B812" s="131"/>
      <c r="C812" s="131"/>
      <c r="D812" s="131"/>
      <c r="E812" s="131"/>
      <c r="F812" s="131"/>
      <c r="G812" s="131"/>
      <c r="H812" s="131"/>
      <c r="I812" s="131"/>
      <c r="J812" s="131"/>
      <c r="K812" s="131"/>
      <c r="L812" s="132"/>
    </row>
    <row r="813" spans="1:12" ht="13.2">
      <c r="A813" s="131"/>
      <c r="B813" s="131"/>
      <c r="C813" s="131"/>
      <c r="D813" s="131"/>
      <c r="E813" s="131"/>
      <c r="F813" s="131"/>
      <c r="G813" s="131"/>
      <c r="H813" s="131"/>
      <c r="I813" s="131"/>
      <c r="J813" s="131"/>
      <c r="K813" s="131"/>
      <c r="L813" s="132"/>
    </row>
    <row r="814" spans="1:12" ht="13.2">
      <c r="A814" s="131"/>
      <c r="B814" s="131"/>
      <c r="C814" s="131"/>
      <c r="D814" s="131"/>
      <c r="E814" s="131"/>
      <c r="F814" s="131"/>
      <c r="G814" s="131"/>
      <c r="H814" s="131"/>
      <c r="I814" s="131"/>
      <c r="J814" s="131"/>
      <c r="K814" s="131"/>
      <c r="L814" s="132"/>
    </row>
    <row r="815" spans="1:12" ht="13.2">
      <c r="A815" s="131"/>
      <c r="B815" s="131"/>
      <c r="C815" s="131"/>
      <c r="D815" s="131"/>
      <c r="E815" s="131"/>
      <c r="F815" s="131"/>
      <c r="G815" s="131"/>
      <c r="H815" s="131"/>
      <c r="I815" s="131"/>
      <c r="J815" s="131"/>
      <c r="K815" s="131"/>
      <c r="L815" s="132"/>
    </row>
    <row r="816" spans="1:12" ht="13.2">
      <c r="A816" s="131"/>
      <c r="B816" s="131"/>
      <c r="C816" s="131"/>
      <c r="D816" s="131"/>
      <c r="E816" s="131"/>
      <c r="F816" s="131"/>
      <c r="G816" s="131"/>
      <c r="H816" s="131"/>
      <c r="I816" s="131"/>
      <c r="J816" s="131"/>
      <c r="K816" s="131"/>
      <c r="L816" s="132"/>
    </row>
    <row r="817" spans="1:12" ht="13.2">
      <c r="A817" s="131"/>
      <c r="B817" s="131"/>
      <c r="C817" s="131"/>
      <c r="D817" s="131"/>
      <c r="E817" s="131"/>
      <c r="F817" s="131"/>
      <c r="G817" s="131"/>
      <c r="H817" s="131"/>
      <c r="I817" s="131"/>
      <c r="J817" s="131"/>
      <c r="K817" s="131"/>
      <c r="L817" s="132"/>
    </row>
    <row r="818" spans="1:12" ht="13.2">
      <c r="A818" s="131"/>
      <c r="B818" s="131"/>
      <c r="C818" s="131"/>
      <c r="D818" s="131"/>
      <c r="E818" s="131"/>
      <c r="F818" s="131"/>
      <c r="G818" s="131"/>
      <c r="H818" s="131"/>
      <c r="I818" s="131"/>
      <c r="J818" s="131"/>
      <c r="K818" s="131"/>
      <c r="L818" s="132"/>
    </row>
    <row r="819" spans="1:12" ht="13.2">
      <c r="A819" s="131"/>
      <c r="B819" s="131"/>
      <c r="C819" s="131"/>
      <c r="D819" s="131"/>
      <c r="E819" s="131"/>
      <c r="F819" s="131"/>
      <c r="G819" s="131"/>
      <c r="H819" s="131"/>
      <c r="I819" s="131"/>
      <c r="J819" s="131"/>
      <c r="K819" s="131"/>
      <c r="L819" s="132"/>
    </row>
    <row r="820" spans="1:12" ht="13.2">
      <c r="A820" s="131"/>
      <c r="B820" s="131"/>
      <c r="C820" s="131"/>
      <c r="D820" s="131"/>
      <c r="E820" s="131"/>
      <c r="F820" s="131"/>
      <c r="G820" s="131"/>
      <c r="H820" s="131"/>
      <c r="I820" s="131"/>
      <c r="J820" s="131"/>
      <c r="K820" s="131"/>
      <c r="L820" s="132"/>
    </row>
    <row r="821" spans="1:12" ht="13.2">
      <c r="A821" s="131"/>
      <c r="B821" s="131"/>
      <c r="C821" s="131"/>
      <c r="D821" s="131"/>
      <c r="E821" s="131"/>
      <c r="F821" s="131"/>
      <c r="G821" s="131"/>
      <c r="H821" s="131"/>
      <c r="I821" s="131"/>
      <c r="J821" s="131"/>
      <c r="K821" s="131"/>
      <c r="L821" s="132"/>
    </row>
    <row r="822" spans="1:12" ht="13.2">
      <c r="A822" s="131"/>
      <c r="B822" s="131"/>
      <c r="C822" s="131"/>
      <c r="D822" s="131"/>
      <c r="E822" s="131"/>
      <c r="F822" s="131"/>
      <c r="G822" s="131"/>
      <c r="H822" s="131"/>
      <c r="I822" s="131"/>
      <c r="J822" s="131"/>
      <c r="K822" s="131"/>
      <c r="L822" s="132"/>
    </row>
    <row r="823" spans="1:12" ht="13.2">
      <c r="A823" s="131"/>
      <c r="B823" s="131"/>
      <c r="C823" s="131"/>
      <c r="D823" s="131"/>
      <c r="E823" s="131"/>
      <c r="F823" s="131"/>
      <c r="G823" s="131"/>
      <c r="H823" s="131"/>
      <c r="I823" s="131"/>
      <c r="J823" s="131"/>
      <c r="K823" s="131"/>
      <c r="L823" s="132"/>
    </row>
    <row r="824" spans="1:12" ht="13.2">
      <c r="A824" s="131"/>
      <c r="B824" s="131"/>
      <c r="C824" s="131"/>
      <c r="D824" s="131"/>
      <c r="E824" s="131"/>
      <c r="F824" s="131"/>
      <c r="G824" s="131"/>
      <c r="H824" s="131"/>
      <c r="I824" s="131"/>
      <c r="J824" s="131"/>
      <c r="K824" s="131"/>
      <c r="L824" s="132"/>
    </row>
    <row r="825" spans="1:12" ht="13.2">
      <c r="A825" s="131"/>
      <c r="B825" s="131"/>
      <c r="C825" s="131"/>
      <c r="D825" s="131"/>
      <c r="E825" s="131"/>
      <c r="F825" s="131"/>
      <c r="G825" s="131"/>
      <c r="H825" s="131"/>
      <c r="I825" s="131"/>
      <c r="J825" s="131"/>
      <c r="K825" s="131"/>
      <c r="L825" s="132"/>
    </row>
    <row r="826" spans="1:12" ht="13.2">
      <c r="A826" s="131"/>
      <c r="B826" s="131"/>
      <c r="C826" s="131"/>
      <c r="D826" s="131"/>
      <c r="E826" s="131"/>
      <c r="F826" s="131"/>
      <c r="G826" s="131"/>
      <c r="H826" s="131"/>
      <c r="I826" s="131"/>
      <c r="J826" s="131"/>
      <c r="K826" s="131"/>
      <c r="L826" s="132"/>
    </row>
    <row r="827" spans="1:12" ht="13.2">
      <c r="A827" s="131"/>
      <c r="B827" s="131"/>
      <c r="C827" s="131"/>
      <c r="D827" s="131"/>
      <c r="E827" s="131"/>
      <c r="F827" s="131"/>
      <c r="G827" s="131"/>
      <c r="H827" s="131"/>
      <c r="I827" s="131"/>
      <c r="J827" s="131"/>
      <c r="K827" s="131"/>
      <c r="L827" s="132"/>
    </row>
    <row r="828" spans="1:12" ht="13.2">
      <c r="A828" s="131"/>
      <c r="B828" s="131"/>
      <c r="C828" s="131"/>
      <c r="D828" s="131"/>
      <c r="E828" s="131"/>
      <c r="F828" s="131"/>
      <c r="G828" s="131"/>
      <c r="H828" s="131"/>
      <c r="I828" s="131"/>
      <c r="J828" s="131"/>
      <c r="K828" s="131"/>
      <c r="L828" s="132"/>
    </row>
    <row r="829" spans="1:12" ht="13.2">
      <c r="A829" s="131"/>
      <c r="B829" s="131"/>
      <c r="C829" s="131"/>
      <c r="D829" s="131"/>
      <c r="E829" s="131"/>
      <c r="F829" s="131"/>
      <c r="G829" s="131"/>
      <c r="H829" s="131"/>
      <c r="I829" s="131"/>
      <c r="J829" s="131"/>
      <c r="K829" s="131"/>
      <c r="L829" s="132"/>
    </row>
    <row r="830" spans="1:12" ht="13.2">
      <c r="A830" s="131"/>
      <c r="B830" s="131"/>
      <c r="C830" s="131"/>
      <c r="D830" s="131"/>
      <c r="E830" s="131"/>
      <c r="F830" s="131"/>
      <c r="G830" s="131"/>
      <c r="H830" s="131"/>
      <c r="I830" s="131"/>
      <c r="J830" s="131"/>
      <c r="K830" s="131"/>
      <c r="L830" s="132"/>
    </row>
    <row r="831" spans="1:12" ht="13.2">
      <c r="A831" s="131"/>
      <c r="B831" s="131"/>
      <c r="C831" s="131"/>
      <c r="D831" s="131"/>
      <c r="E831" s="131"/>
      <c r="F831" s="131"/>
      <c r="G831" s="131"/>
      <c r="H831" s="131"/>
      <c r="I831" s="131"/>
      <c r="J831" s="131"/>
      <c r="K831" s="131"/>
      <c r="L831" s="132"/>
    </row>
    <row r="832" spans="1:12" ht="13.2">
      <c r="A832" s="131"/>
      <c r="B832" s="131"/>
      <c r="C832" s="131"/>
      <c r="D832" s="131"/>
      <c r="E832" s="131"/>
      <c r="F832" s="131"/>
      <c r="G832" s="131"/>
      <c r="H832" s="131"/>
      <c r="I832" s="131"/>
      <c r="J832" s="131"/>
      <c r="K832" s="131"/>
      <c r="L832" s="132"/>
    </row>
    <row r="833" spans="1:12" ht="13.2">
      <c r="A833" s="131"/>
      <c r="B833" s="131"/>
      <c r="C833" s="131"/>
      <c r="D833" s="131"/>
      <c r="E833" s="131"/>
      <c r="F833" s="131"/>
      <c r="G833" s="131"/>
      <c r="H833" s="131"/>
      <c r="I833" s="131"/>
      <c r="J833" s="131"/>
      <c r="K833" s="131"/>
      <c r="L833" s="132"/>
    </row>
    <row r="834" spans="1:12" ht="13.2">
      <c r="A834" s="131"/>
      <c r="B834" s="131"/>
      <c r="C834" s="131"/>
      <c r="D834" s="131"/>
      <c r="E834" s="131"/>
      <c r="F834" s="131"/>
      <c r="G834" s="131"/>
      <c r="H834" s="131"/>
      <c r="I834" s="131"/>
      <c r="J834" s="131"/>
      <c r="K834" s="131"/>
      <c r="L834" s="132"/>
    </row>
    <row r="835" spans="1:12" ht="13.2">
      <c r="A835" s="131"/>
      <c r="B835" s="131"/>
      <c r="C835" s="131"/>
      <c r="D835" s="131"/>
      <c r="E835" s="131"/>
      <c r="F835" s="131"/>
      <c r="G835" s="131"/>
      <c r="H835" s="131"/>
      <c r="I835" s="131"/>
      <c r="J835" s="131"/>
      <c r="K835" s="131"/>
      <c r="L835" s="132"/>
    </row>
    <row r="836" spans="1:12" ht="13.2">
      <c r="A836" s="131"/>
      <c r="B836" s="131"/>
      <c r="C836" s="131"/>
      <c r="D836" s="131"/>
      <c r="E836" s="131"/>
      <c r="F836" s="131"/>
      <c r="G836" s="131"/>
      <c r="H836" s="131"/>
      <c r="I836" s="131"/>
      <c r="J836" s="131"/>
      <c r="K836" s="131"/>
      <c r="L836" s="132"/>
    </row>
    <row r="837" spans="1:12" ht="13.2">
      <c r="A837" s="131"/>
      <c r="B837" s="131"/>
      <c r="C837" s="131"/>
      <c r="D837" s="131"/>
      <c r="E837" s="131"/>
      <c r="F837" s="131"/>
      <c r="G837" s="131"/>
      <c r="H837" s="131"/>
      <c r="I837" s="131"/>
      <c r="J837" s="131"/>
      <c r="K837" s="131"/>
      <c r="L837" s="132"/>
    </row>
    <row r="838" spans="1:12" ht="13.2">
      <c r="A838" s="131"/>
      <c r="B838" s="131"/>
      <c r="C838" s="131"/>
      <c r="D838" s="131"/>
      <c r="E838" s="131"/>
      <c r="F838" s="131"/>
      <c r="G838" s="131"/>
      <c r="H838" s="131"/>
      <c r="I838" s="131"/>
      <c r="J838" s="131"/>
      <c r="K838" s="131"/>
      <c r="L838" s="132"/>
    </row>
    <row r="839" spans="1:12" ht="13.2">
      <c r="A839" s="131"/>
      <c r="B839" s="131"/>
      <c r="C839" s="131"/>
      <c r="D839" s="131"/>
      <c r="E839" s="131"/>
      <c r="F839" s="131"/>
      <c r="G839" s="131"/>
      <c r="H839" s="131"/>
      <c r="I839" s="131"/>
      <c r="J839" s="131"/>
      <c r="K839" s="131"/>
      <c r="L839" s="132"/>
    </row>
    <row r="840" spans="1:12" ht="13.2">
      <c r="A840" s="131"/>
      <c r="B840" s="131"/>
      <c r="C840" s="131"/>
      <c r="D840" s="131"/>
      <c r="E840" s="131"/>
      <c r="F840" s="131"/>
      <c r="G840" s="131"/>
      <c r="H840" s="131"/>
      <c r="I840" s="131"/>
      <c r="J840" s="131"/>
      <c r="K840" s="131"/>
      <c r="L840" s="132"/>
    </row>
    <row r="841" spans="1:12" ht="13.2">
      <c r="A841" s="131"/>
      <c r="B841" s="131"/>
      <c r="C841" s="131"/>
      <c r="D841" s="131"/>
      <c r="E841" s="131"/>
      <c r="F841" s="131"/>
      <c r="G841" s="131"/>
      <c r="H841" s="131"/>
      <c r="I841" s="131"/>
      <c r="J841" s="131"/>
      <c r="K841" s="131"/>
      <c r="L841" s="132"/>
    </row>
    <row r="842" spans="1:12" ht="13.2">
      <c r="A842" s="131"/>
      <c r="B842" s="131"/>
      <c r="C842" s="131"/>
      <c r="D842" s="131"/>
      <c r="E842" s="131"/>
      <c r="F842" s="131"/>
      <c r="G842" s="131"/>
      <c r="H842" s="131"/>
      <c r="I842" s="131"/>
      <c r="J842" s="131"/>
      <c r="K842" s="131"/>
      <c r="L842" s="132"/>
    </row>
    <row r="843" spans="1:12" ht="13.2">
      <c r="A843" s="131"/>
      <c r="B843" s="131"/>
      <c r="C843" s="131"/>
      <c r="D843" s="131"/>
      <c r="E843" s="131"/>
      <c r="F843" s="131"/>
      <c r="G843" s="131"/>
      <c r="H843" s="131"/>
      <c r="I843" s="131"/>
      <c r="J843" s="131"/>
      <c r="K843" s="131"/>
      <c r="L843" s="132"/>
    </row>
    <row r="844" spans="1:12" ht="13.2">
      <c r="A844" s="131"/>
      <c r="B844" s="131"/>
      <c r="C844" s="131"/>
      <c r="D844" s="131"/>
      <c r="E844" s="131"/>
      <c r="F844" s="131"/>
      <c r="G844" s="131"/>
      <c r="H844" s="131"/>
      <c r="I844" s="131"/>
      <c r="J844" s="131"/>
      <c r="K844" s="131"/>
      <c r="L844" s="132"/>
    </row>
    <row r="845" spans="1:12" ht="13.2">
      <c r="A845" s="131"/>
      <c r="B845" s="131"/>
      <c r="C845" s="131"/>
      <c r="D845" s="131"/>
      <c r="E845" s="131"/>
      <c r="F845" s="131"/>
      <c r="G845" s="131"/>
      <c r="H845" s="131"/>
      <c r="I845" s="131"/>
      <c r="J845" s="131"/>
      <c r="K845" s="131"/>
      <c r="L845" s="132"/>
    </row>
    <row r="846" spans="1:12" ht="13.2">
      <c r="A846" s="131"/>
      <c r="B846" s="131"/>
      <c r="C846" s="131"/>
      <c r="D846" s="131"/>
      <c r="E846" s="131"/>
      <c r="F846" s="131"/>
      <c r="G846" s="131"/>
      <c r="H846" s="131"/>
      <c r="I846" s="131"/>
      <c r="J846" s="131"/>
      <c r="K846" s="131"/>
      <c r="L846" s="132"/>
    </row>
    <row r="847" spans="1:12" ht="13.2">
      <c r="A847" s="131"/>
      <c r="B847" s="131"/>
      <c r="C847" s="131"/>
      <c r="D847" s="131"/>
      <c r="E847" s="131"/>
      <c r="F847" s="131"/>
      <c r="G847" s="131"/>
      <c r="H847" s="131"/>
      <c r="I847" s="131"/>
      <c r="J847" s="131"/>
      <c r="K847" s="131"/>
      <c r="L847" s="132"/>
    </row>
    <row r="848" spans="1:12" ht="13.2">
      <c r="A848" s="131"/>
      <c r="B848" s="131"/>
      <c r="C848" s="131"/>
      <c r="D848" s="131"/>
      <c r="E848" s="131"/>
      <c r="F848" s="131"/>
      <c r="G848" s="131"/>
      <c r="H848" s="131"/>
      <c r="I848" s="131"/>
      <c r="J848" s="131"/>
      <c r="K848" s="131"/>
      <c r="L848" s="132"/>
    </row>
    <row r="849" spans="1:12" ht="13.2">
      <c r="A849" s="131"/>
      <c r="B849" s="131"/>
      <c r="C849" s="131"/>
      <c r="D849" s="131"/>
      <c r="E849" s="131"/>
      <c r="F849" s="131"/>
      <c r="G849" s="131"/>
      <c r="H849" s="131"/>
      <c r="I849" s="131"/>
      <c r="J849" s="131"/>
      <c r="K849" s="131"/>
      <c r="L849" s="132"/>
    </row>
    <row r="850" spans="1:12" ht="13.2">
      <c r="A850" s="131"/>
      <c r="B850" s="131"/>
      <c r="C850" s="131"/>
      <c r="D850" s="131"/>
      <c r="E850" s="131"/>
      <c r="F850" s="131"/>
      <c r="G850" s="131"/>
      <c r="H850" s="131"/>
      <c r="I850" s="131"/>
      <c r="J850" s="131"/>
      <c r="K850" s="131"/>
      <c r="L850" s="132"/>
    </row>
    <row r="851" spans="1:12" ht="13.2">
      <c r="A851" s="131"/>
      <c r="B851" s="131"/>
      <c r="C851" s="131"/>
      <c r="D851" s="131"/>
      <c r="E851" s="131"/>
      <c r="F851" s="131"/>
      <c r="G851" s="131"/>
      <c r="H851" s="131"/>
      <c r="I851" s="131"/>
      <c r="J851" s="131"/>
      <c r="K851" s="131"/>
      <c r="L851" s="132"/>
    </row>
    <row r="852" spans="1:12" ht="13.2">
      <c r="A852" s="131"/>
      <c r="B852" s="131"/>
      <c r="C852" s="131"/>
      <c r="D852" s="131"/>
      <c r="E852" s="131"/>
      <c r="F852" s="131"/>
      <c r="G852" s="131"/>
      <c r="H852" s="131"/>
      <c r="I852" s="131"/>
      <c r="J852" s="131"/>
      <c r="K852" s="131"/>
      <c r="L852" s="132"/>
    </row>
    <row r="853" spans="1:12" ht="13.2">
      <c r="A853" s="131"/>
      <c r="B853" s="131"/>
      <c r="C853" s="131"/>
      <c r="D853" s="131"/>
      <c r="E853" s="131"/>
      <c r="F853" s="131"/>
      <c r="G853" s="131"/>
      <c r="H853" s="131"/>
      <c r="I853" s="131"/>
      <c r="J853" s="131"/>
      <c r="K853" s="131"/>
      <c r="L853" s="132"/>
    </row>
    <row r="854" spans="1:12" ht="13.2">
      <c r="A854" s="131"/>
      <c r="B854" s="131"/>
      <c r="C854" s="131"/>
      <c r="D854" s="131"/>
      <c r="E854" s="131"/>
      <c r="F854" s="131"/>
      <c r="G854" s="131"/>
      <c r="H854" s="131"/>
      <c r="I854" s="131"/>
      <c r="J854" s="131"/>
      <c r="K854" s="131"/>
      <c r="L854" s="132"/>
    </row>
    <row r="855" spans="1:12" ht="13.2">
      <c r="A855" s="131"/>
      <c r="B855" s="131"/>
      <c r="C855" s="131"/>
      <c r="D855" s="131"/>
      <c r="E855" s="131"/>
      <c r="F855" s="131"/>
      <c r="G855" s="131"/>
      <c r="H855" s="131"/>
      <c r="I855" s="131"/>
      <c r="J855" s="131"/>
      <c r="K855" s="131"/>
      <c r="L855" s="132"/>
    </row>
    <row r="856" spans="1:12" ht="13.2">
      <c r="A856" s="131"/>
      <c r="B856" s="131"/>
      <c r="C856" s="131"/>
      <c r="D856" s="131"/>
      <c r="E856" s="131"/>
      <c r="F856" s="131"/>
      <c r="G856" s="131"/>
      <c r="H856" s="131"/>
      <c r="I856" s="131"/>
      <c r="J856" s="131"/>
      <c r="K856" s="131"/>
      <c r="L856" s="132"/>
    </row>
    <row r="857" spans="1:12" ht="13.2">
      <c r="A857" s="131"/>
      <c r="B857" s="131"/>
      <c r="C857" s="131"/>
      <c r="D857" s="131"/>
      <c r="E857" s="131"/>
      <c r="F857" s="131"/>
      <c r="G857" s="131"/>
      <c r="H857" s="131"/>
      <c r="I857" s="131"/>
      <c r="J857" s="131"/>
      <c r="K857" s="131"/>
      <c r="L857" s="132"/>
    </row>
    <row r="858" spans="1:12" ht="13.2">
      <c r="A858" s="131"/>
      <c r="B858" s="131"/>
      <c r="C858" s="131"/>
      <c r="D858" s="131"/>
      <c r="E858" s="131"/>
      <c r="F858" s="131"/>
      <c r="G858" s="131"/>
      <c r="H858" s="131"/>
      <c r="I858" s="131"/>
      <c r="J858" s="131"/>
      <c r="K858" s="131"/>
      <c r="L858" s="132"/>
    </row>
    <row r="859" spans="1:12" ht="13.2">
      <c r="A859" s="131"/>
      <c r="B859" s="131"/>
      <c r="C859" s="131"/>
      <c r="D859" s="131"/>
      <c r="E859" s="131"/>
      <c r="F859" s="131"/>
      <c r="G859" s="131"/>
      <c r="H859" s="131"/>
      <c r="I859" s="131"/>
      <c r="J859" s="131"/>
      <c r="K859" s="131"/>
      <c r="L859" s="132"/>
    </row>
    <row r="860" spans="1:12" ht="13.2">
      <c r="A860" s="131"/>
      <c r="B860" s="131"/>
      <c r="C860" s="131"/>
      <c r="D860" s="131"/>
      <c r="E860" s="131"/>
      <c r="F860" s="131"/>
      <c r="G860" s="131"/>
      <c r="H860" s="131"/>
      <c r="I860" s="131"/>
      <c r="J860" s="131"/>
      <c r="K860" s="131"/>
      <c r="L860" s="132"/>
    </row>
    <row r="861" spans="1:12" ht="13.2">
      <c r="A861" s="131"/>
      <c r="B861" s="131"/>
      <c r="C861" s="131"/>
      <c r="D861" s="131"/>
      <c r="E861" s="131"/>
      <c r="F861" s="131"/>
      <c r="G861" s="131"/>
      <c r="H861" s="131"/>
      <c r="I861" s="131"/>
      <c r="J861" s="131"/>
      <c r="K861" s="131"/>
      <c r="L861" s="132"/>
    </row>
    <row r="862" spans="1:12" ht="13.2">
      <c r="A862" s="131"/>
      <c r="B862" s="131"/>
      <c r="C862" s="131"/>
      <c r="D862" s="131"/>
      <c r="E862" s="131"/>
      <c r="F862" s="131"/>
      <c r="G862" s="131"/>
      <c r="H862" s="131"/>
      <c r="I862" s="131"/>
      <c r="J862" s="131"/>
      <c r="K862" s="131"/>
      <c r="L862" s="132"/>
    </row>
    <row r="863" spans="1:12" ht="13.2">
      <c r="A863" s="131"/>
      <c r="B863" s="131"/>
      <c r="C863" s="131"/>
      <c r="D863" s="131"/>
      <c r="E863" s="131"/>
      <c r="F863" s="131"/>
      <c r="G863" s="131"/>
      <c r="H863" s="131"/>
      <c r="I863" s="131"/>
      <c r="J863" s="131"/>
      <c r="K863" s="131"/>
      <c r="L863" s="132"/>
    </row>
    <row r="864" spans="1:12" ht="13.2">
      <c r="A864" s="131"/>
      <c r="B864" s="131"/>
      <c r="C864" s="131"/>
      <c r="D864" s="131"/>
      <c r="E864" s="131"/>
      <c r="F864" s="131"/>
      <c r="G864" s="131"/>
      <c r="H864" s="131"/>
      <c r="I864" s="131"/>
      <c r="J864" s="131"/>
      <c r="K864" s="131"/>
      <c r="L864" s="132"/>
    </row>
    <row r="865" spans="1:12" ht="13.2">
      <c r="A865" s="131"/>
      <c r="B865" s="131"/>
      <c r="C865" s="131"/>
      <c r="D865" s="131"/>
      <c r="E865" s="131"/>
      <c r="F865" s="131"/>
      <c r="G865" s="131"/>
      <c r="H865" s="131"/>
      <c r="I865" s="131"/>
      <c r="J865" s="131"/>
      <c r="K865" s="131"/>
      <c r="L865" s="132"/>
    </row>
    <row r="866" spans="1:12" ht="13.2">
      <c r="A866" s="131"/>
      <c r="B866" s="131"/>
      <c r="C866" s="131"/>
      <c r="D866" s="131"/>
      <c r="E866" s="131"/>
      <c r="F866" s="131"/>
      <c r="G866" s="131"/>
      <c r="H866" s="131"/>
      <c r="I866" s="131"/>
      <c r="J866" s="131"/>
      <c r="K866" s="131"/>
      <c r="L866" s="132"/>
    </row>
    <row r="867" spans="1:12" ht="13.2">
      <c r="A867" s="131"/>
      <c r="B867" s="131"/>
      <c r="C867" s="131"/>
      <c r="D867" s="131"/>
      <c r="E867" s="131"/>
      <c r="F867" s="131"/>
      <c r="G867" s="131"/>
      <c r="H867" s="131"/>
      <c r="I867" s="131"/>
      <c r="J867" s="131"/>
      <c r="K867" s="131"/>
      <c r="L867" s="132"/>
    </row>
    <row r="868" spans="1:12" ht="13.2">
      <c r="A868" s="131"/>
      <c r="B868" s="131"/>
      <c r="C868" s="131"/>
      <c r="D868" s="131"/>
      <c r="E868" s="131"/>
      <c r="F868" s="131"/>
      <c r="G868" s="131"/>
      <c r="H868" s="131"/>
      <c r="I868" s="131"/>
      <c r="J868" s="131"/>
      <c r="K868" s="131"/>
      <c r="L868" s="132"/>
    </row>
    <row r="869" spans="1:12" ht="13.2">
      <c r="A869" s="131"/>
      <c r="B869" s="131"/>
      <c r="C869" s="131"/>
      <c r="D869" s="131"/>
      <c r="E869" s="131"/>
      <c r="F869" s="131"/>
      <c r="G869" s="131"/>
      <c r="H869" s="131"/>
      <c r="I869" s="131"/>
      <c r="J869" s="131"/>
      <c r="K869" s="131"/>
      <c r="L869" s="132"/>
    </row>
    <row r="870" spans="1:12" ht="13.2">
      <c r="A870" s="131"/>
      <c r="B870" s="131"/>
      <c r="C870" s="131"/>
      <c r="D870" s="131"/>
      <c r="E870" s="131"/>
      <c r="F870" s="131"/>
      <c r="G870" s="131"/>
      <c r="H870" s="131"/>
      <c r="I870" s="131"/>
      <c r="J870" s="131"/>
      <c r="K870" s="131"/>
      <c r="L870" s="132"/>
    </row>
    <row r="871" spans="1:12" ht="13.2">
      <c r="A871" s="131"/>
      <c r="B871" s="131"/>
      <c r="C871" s="131"/>
      <c r="D871" s="131"/>
      <c r="E871" s="131"/>
      <c r="F871" s="131"/>
      <c r="G871" s="131"/>
      <c r="H871" s="131"/>
      <c r="I871" s="131"/>
      <c r="J871" s="131"/>
      <c r="K871" s="131"/>
      <c r="L871" s="132"/>
    </row>
    <row r="872" spans="1:12" ht="13.2">
      <c r="A872" s="131"/>
      <c r="B872" s="131"/>
      <c r="C872" s="131"/>
      <c r="D872" s="131"/>
      <c r="E872" s="131"/>
      <c r="F872" s="131"/>
      <c r="G872" s="131"/>
      <c r="H872" s="131"/>
      <c r="I872" s="131"/>
      <c r="J872" s="131"/>
      <c r="K872" s="131"/>
      <c r="L872" s="132"/>
    </row>
    <row r="873" spans="1:12" ht="13.2">
      <c r="A873" s="131"/>
      <c r="B873" s="131"/>
      <c r="C873" s="131"/>
      <c r="D873" s="131"/>
      <c r="E873" s="131"/>
      <c r="F873" s="131"/>
      <c r="G873" s="131"/>
      <c r="H873" s="131"/>
      <c r="I873" s="131"/>
      <c r="J873" s="131"/>
      <c r="K873" s="131"/>
      <c r="L873" s="132"/>
    </row>
    <row r="874" spans="1:12" ht="13.2">
      <c r="A874" s="131"/>
      <c r="B874" s="131"/>
      <c r="C874" s="131"/>
      <c r="D874" s="131"/>
      <c r="E874" s="131"/>
      <c r="F874" s="131"/>
      <c r="G874" s="131"/>
      <c r="H874" s="131"/>
      <c r="I874" s="131"/>
      <c r="J874" s="131"/>
      <c r="K874" s="131"/>
      <c r="L874" s="132"/>
    </row>
    <row r="875" spans="1:12" ht="13.2">
      <c r="A875" s="131"/>
      <c r="B875" s="131"/>
      <c r="C875" s="131"/>
      <c r="D875" s="131"/>
      <c r="E875" s="131"/>
      <c r="F875" s="131"/>
      <c r="G875" s="131"/>
      <c r="H875" s="131"/>
      <c r="I875" s="131"/>
      <c r="J875" s="131"/>
      <c r="K875" s="131"/>
      <c r="L875" s="132"/>
    </row>
    <row r="876" spans="1:12" ht="13.2">
      <c r="A876" s="131"/>
      <c r="B876" s="131"/>
      <c r="C876" s="131"/>
      <c r="D876" s="131"/>
      <c r="E876" s="131"/>
      <c r="F876" s="131"/>
      <c r="G876" s="131"/>
      <c r="H876" s="131"/>
      <c r="I876" s="131"/>
      <c r="J876" s="131"/>
      <c r="K876" s="131"/>
      <c r="L876" s="132"/>
    </row>
    <row r="877" spans="1:12" ht="13.2">
      <c r="A877" s="131"/>
      <c r="B877" s="131"/>
      <c r="C877" s="131"/>
      <c r="D877" s="131"/>
      <c r="E877" s="131"/>
      <c r="F877" s="131"/>
      <c r="G877" s="131"/>
      <c r="H877" s="131"/>
      <c r="I877" s="131"/>
      <c r="J877" s="131"/>
      <c r="K877" s="131"/>
      <c r="L877" s="132"/>
    </row>
    <row r="878" spans="1:12" ht="13.2">
      <c r="A878" s="131"/>
      <c r="B878" s="131"/>
      <c r="C878" s="131"/>
      <c r="D878" s="131"/>
      <c r="E878" s="131"/>
      <c r="F878" s="131"/>
      <c r="G878" s="131"/>
      <c r="H878" s="131"/>
      <c r="I878" s="131"/>
      <c r="J878" s="131"/>
      <c r="K878" s="131"/>
      <c r="L878" s="132"/>
    </row>
    <row r="879" spans="1:12" ht="13.2">
      <c r="A879" s="131"/>
      <c r="B879" s="131"/>
      <c r="C879" s="131"/>
      <c r="D879" s="131"/>
      <c r="E879" s="131"/>
      <c r="F879" s="131"/>
      <c r="G879" s="131"/>
      <c r="H879" s="131"/>
      <c r="I879" s="131"/>
      <c r="J879" s="131"/>
      <c r="K879" s="131"/>
      <c r="L879" s="132"/>
    </row>
    <row r="880" spans="1:12" ht="13.2">
      <c r="A880" s="131"/>
      <c r="B880" s="131"/>
      <c r="C880" s="131"/>
      <c r="D880" s="131"/>
      <c r="E880" s="131"/>
      <c r="F880" s="131"/>
      <c r="G880" s="131"/>
      <c r="H880" s="131"/>
      <c r="I880" s="131"/>
      <c r="J880" s="131"/>
      <c r="K880" s="131"/>
      <c r="L880" s="132"/>
    </row>
    <row r="881" spans="1:12" ht="13.2">
      <c r="A881" s="131"/>
      <c r="B881" s="131"/>
      <c r="C881" s="131"/>
      <c r="D881" s="131"/>
      <c r="E881" s="131"/>
      <c r="F881" s="131"/>
      <c r="G881" s="131"/>
      <c r="H881" s="131"/>
      <c r="I881" s="131"/>
      <c r="J881" s="131"/>
      <c r="K881" s="131"/>
      <c r="L881" s="132"/>
    </row>
    <row r="882" spans="1:12" ht="13.2">
      <c r="A882" s="131"/>
      <c r="B882" s="131"/>
      <c r="C882" s="131"/>
      <c r="D882" s="131"/>
      <c r="E882" s="131"/>
      <c r="F882" s="131"/>
      <c r="G882" s="131"/>
      <c r="H882" s="131"/>
      <c r="I882" s="131"/>
      <c r="J882" s="131"/>
      <c r="K882" s="131"/>
      <c r="L882" s="132"/>
    </row>
    <row r="883" spans="1:12" ht="13.2">
      <c r="A883" s="131"/>
      <c r="B883" s="131"/>
      <c r="C883" s="131"/>
      <c r="D883" s="131"/>
      <c r="E883" s="131"/>
      <c r="F883" s="131"/>
      <c r="G883" s="131"/>
      <c r="H883" s="131"/>
      <c r="I883" s="131"/>
      <c r="J883" s="131"/>
      <c r="K883" s="131"/>
      <c r="L883" s="132"/>
    </row>
    <row r="884" spans="1:12" ht="13.2">
      <c r="A884" s="131"/>
      <c r="B884" s="131"/>
      <c r="C884" s="131"/>
      <c r="D884" s="131"/>
      <c r="E884" s="131"/>
      <c r="F884" s="131"/>
      <c r="G884" s="131"/>
      <c r="H884" s="131"/>
      <c r="I884" s="131"/>
      <c r="J884" s="131"/>
      <c r="K884" s="131"/>
      <c r="L884" s="132"/>
    </row>
    <row r="885" spans="1:12" ht="13.2">
      <c r="A885" s="131"/>
      <c r="B885" s="131"/>
      <c r="C885" s="131"/>
      <c r="D885" s="131"/>
      <c r="E885" s="131"/>
      <c r="F885" s="131"/>
      <c r="G885" s="131"/>
      <c r="H885" s="131"/>
      <c r="I885" s="131"/>
      <c r="J885" s="131"/>
      <c r="K885" s="131"/>
      <c r="L885" s="132"/>
    </row>
    <row r="886" spans="1:12" ht="13.2">
      <c r="A886" s="131"/>
      <c r="B886" s="131"/>
      <c r="C886" s="131"/>
      <c r="D886" s="131"/>
      <c r="E886" s="131"/>
      <c r="F886" s="131"/>
      <c r="G886" s="131"/>
      <c r="H886" s="131"/>
      <c r="I886" s="131"/>
      <c r="J886" s="131"/>
      <c r="K886" s="131"/>
      <c r="L886" s="132"/>
    </row>
    <row r="887" spans="1:12" ht="13.2">
      <c r="A887" s="131"/>
      <c r="B887" s="131"/>
      <c r="C887" s="131"/>
      <c r="D887" s="131"/>
      <c r="E887" s="131"/>
      <c r="F887" s="131"/>
      <c r="G887" s="131"/>
      <c r="H887" s="131"/>
      <c r="I887" s="131"/>
      <c r="J887" s="131"/>
      <c r="K887" s="131"/>
      <c r="L887" s="132"/>
    </row>
    <row r="888" spans="1:12" ht="13.2">
      <c r="A888" s="131"/>
      <c r="B888" s="131"/>
      <c r="C888" s="131"/>
      <c r="D888" s="131"/>
      <c r="E888" s="131"/>
      <c r="F888" s="131"/>
      <c r="G888" s="131"/>
      <c r="H888" s="131"/>
      <c r="I888" s="131"/>
      <c r="J888" s="131"/>
      <c r="K888" s="131"/>
      <c r="L888" s="132"/>
    </row>
    <row r="889" spans="1:12" ht="13.2">
      <c r="A889" s="131"/>
      <c r="B889" s="131"/>
      <c r="C889" s="131"/>
      <c r="D889" s="131"/>
      <c r="E889" s="131"/>
      <c r="F889" s="131"/>
      <c r="G889" s="131"/>
      <c r="H889" s="131"/>
      <c r="I889" s="131"/>
      <c r="J889" s="131"/>
      <c r="K889" s="131"/>
      <c r="L889" s="132"/>
    </row>
    <row r="890" spans="1:12" ht="13.2">
      <c r="A890" s="131"/>
      <c r="B890" s="131"/>
      <c r="C890" s="131"/>
      <c r="D890" s="131"/>
      <c r="E890" s="131"/>
      <c r="F890" s="131"/>
      <c r="G890" s="131"/>
      <c r="H890" s="131"/>
      <c r="I890" s="131"/>
      <c r="J890" s="131"/>
      <c r="K890" s="131"/>
      <c r="L890" s="132"/>
    </row>
    <row r="891" spans="1:12" ht="13.2">
      <c r="A891" s="131"/>
      <c r="B891" s="131"/>
      <c r="C891" s="131"/>
      <c r="D891" s="131"/>
      <c r="E891" s="131"/>
      <c r="F891" s="131"/>
      <c r="G891" s="131"/>
      <c r="H891" s="131"/>
      <c r="I891" s="131"/>
      <c r="J891" s="131"/>
      <c r="K891" s="131"/>
      <c r="L891" s="132"/>
    </row>
    <row r="892" spans="1:12" ht="13.2">
      <c r="A892" s="131"/>
      <c r="B892" s="131"/>
      <c r="C892" s="131"/>
      <c r="D892" s="131"/>
      <c r="E892" s="131"/>
      <c r="F892" s="131"/>
      <c r="G892" s="131"/>
      <c r="H892" s="131"/>
      <c r="I892" s="131"/>
      <c r="J892" s="131"/>
      <c r="K892" s="131"/>
      <c r="L892" s="132"/>
    </row>
    <row r="893" spans="1:12" ht="13.2">
      <c r="A893" s="131"/>
      <c r="B893" s="131"/>
      <c r="C893" s="131"/>
      <c r="D893" s="131"/>
      <c r="E893" s="131"/>
      <c r="F893" s="131"/>
      <c r="G893" s="131"/>
      <c r="H893" s="131"/>
      <c r="I893" s="131"/>
      <c r="J893" s="131"/>
      <c r="K893" s="131"/>
      <c r="L893" s="132"/>
    </row>
    <row r="894" spans="1:12" ht="13.2">
      <c r="A894" s="131"/>
      <c r="B894" s="131"/>
      <c r="C894" s="131"/>
      <c r="D894" s="131"/>
      <c r="E894" s="131"/>
      <c r="F894" s="131"/>
      <c r="G894" s="131"/>
      <c r="H894" s="131"/>
      <c r="I894" s="131"/>
      <c r="J894" s="131"/>
      <c r="K894" s="131"/>
      <c r="L894" s="132"/>
    </row>
    <row r="895" spans="1:12" ht="13.2">
      <c r="A895" s="131"/>
      <c r="B895" s="131"/>
      <c r="C895" s="131"/>
      <c r="D895" s="131"/>
      <c r="E895" s="131"/>
      <c r="F895" s="131"/>
      <c r="G895" s="131"/>
      <c r="H895" s="131"/>
      <c r="I895" s="131"/>
      <c r="J895" s="131"/>
      <c r="K895" s="131"/>
      <c r="L895" s="132"/>
    </row>
    <row r="896" spans="1:12" ht="13.2">
      <c r="A896" s="131"/>
      <c r="B896" s="131"/>
      <c r="C896" s="131"/>
      <c r="D896" s="131"/>
      <c r="E896" s="131"/>
      <c r="F896" s="131"/>
      <c r="G896" s="131"/>
      <c r="H896" s="131"/>
      <c r="I896" s="131"/>
      <c r="J896" s="131"/>
      <c r="K896" s="131"/>
      <c r="L896" s="132"/>
    </row>
    <row r="897" spans="1:12" ht="13.2">
      <c r="A897" s="131"/>
      <c r="B897" s="131"/>
      <c r="C897" s="131"/>
      <c r="D897" s="131"/>
      <c r="E897" s="131"/>
      <c r="F897" s="131"/>
      <c r="G897" s="131"/>
      <c r="H897" s="131"/>
      <c r="I897" s="131"/>
      <c r="J897" s="131"/>
      <c r="K897" s="131"/>
      <c r="L897" s="132"/>
    </row>
    <row r="898" spans="1:12" ht="13.2">
      <c r="A898" s="131"/>
      <c r="B898" s="131"/>
      <c r="C898" s="131"/>
      <c r="D898" s="131"/>
      <c r="E898" s="131"/>
      <c r="F898" s="131"/>
      <c r="G898" s="131"/>
      <c r="H898" s="131"/>
      <c r="I898" s="131"/>
      <c r="J898" s="131"/>
      <c r="K898" s="131"/>
      <c r="L898" s="132"/>
    </row>
    <row r="899" spans="1:12" ht="13.2">
      <c r="A899" s="131"/>
      <c r="B899" s="131"/>
      <c r="C899" s="131"/>
      <c r="D899" s="131"/>
      <c r="E899" s="131"/>
      <c r="F899" s="131"/>
      <c r="G899" s="131"/>
      <c r="H899" s="131"/>
      <c r="I899" s="131"/>
      <c r="J899" s="131"/>
      <c r="K899" s="131"/>
      <c r="L899" s="132"/>
    </row>
    <row r="900" spans="1:12" ht="13.2">
      <c r="A900" s="131"/>
      <c r="B900" s="131"/>
      <c r="C900" s="131"/>
      <c r="D900" s="131"/>
      <c r="E900" s="131"/>
      <c r="F900" s="131"/>
      <c r="G900" s="131"/>
      <c r="H900" s="131"/>
      <c r="I900" s="131"/>
      <c r="J900" s="131"/>
      <c r="K900" s="131"/>
      <c r="L900" s="132"/>
    </row>
    <row r="901" spans="1:12" ht="13.2">
      <c r="A901" s="131"/>
      <c r="B901" s="131"/>
      <c r="C901" s="131"/>
      <c r="D901" s="131"/>
      <c r="E901" s="131"/>
      <c r="F901" s="131"/>
      <c r="G901" s="131"/>
      <c r="H901" s="131"/>
      <c r="I901" s="131"/>
      <c r="J901" s="131"/>
      <c r="K901" s="131"/>
      <c r="L901" s="132"/>
    </row>
    <row r="902" spans="1:12" ht="13.2">
      <c r="A902" s="131"/>
      <c r="B902" s="131"/>
      <c r="C902" s="131"/>
      <c r="D902" s="131"/>
      <c r="E902" s="131"/>
      <c r="F902" s="131"/>
      <c r="G902" s="131"/>
      <c r="H902" s="131"/>
      <c r="I902" s="131"/>
      <c r="J902" s="131"/>
      <c r="K902" s="131"/>
      <c r="L902" s="132"/>
    </row>
    <row r="903" spans="1:12" ht="13.2">
      <c r="A903" s="131"/>
      <c r="B903" s="131"/>
      <c r="C903" s="131"/>
      <c r="D903" s="131"/>
      <c r="E903" s="131"/>
      <c r="F903" s="131"/>
      <c r="G903" s="131"/>
      <c r="H903" s="131"/>
      <c r="I903" s="131"/>
      <c r="J903" s="131"/>
      <c r="K903" s="131"/>
      <c r="L903" s="132"/>
    </row>
    <row r="904" spans="1:12" ht="13.2">
      <c r="A904" s="131"/>
      <c r="B904" s="131"/>
      <c r="C904" s="131"/>
      <c r="D904" s="131"/>
      <c r="E904" s="131"/>
      <c r="F904" s="131"/>
      <c r="G904" s="131"/>
      <c r="H904" s="131"/>
      <c r="I904" s="131"/>
      <c r="J904" s="131"/>
      <c r="K904" s="131"/>
      <c r="L904" s="132"/>
    </row>
    <row r="905" spans="1:12" ht="13.2">
      <c r="A905" s="131"/>
      <c r="B905" s="131"/>
      <c r="C905" s="131"/>
      <c r="D905" s="131"/>
      <c r="E905" s="131"/>
      <c r="F905" s="131"/>
      <c r="G905" s="131"/>
      <c r="H905" s="131"/>
      <c r="I905" s="131"/>
      <c r="J905" s="131"/>
      <c r="K905" s="131"/>
      <c r="L905" s="132"/>
    </row>
    <row r="906" spans="1:12" ht="13.2">
      <c r="A906" s="131"/>
      <c r="B906" s="131"/>
      <c r="C906" s="131"/>
      <c r="D906" s="131"/>
      <c r="E906" s="131"/>
      <c r="F906" s="131"/>
      <c r="G906" s="131"/>
      <c r="H906" s="131"/>
      <c r="I906" s="131"/>
      <c r="J906" s="131"/>
      <c r="K906" s="131"/>
      <c r="L906" s="132"/>
    </row>
    <row r="907" spans="1:12" ht="13.2">
      <c r="A907" s="131"/>
      <c r="B907" s="131"/>
      <c r="C907" s="131"/>
      <c r="D907" s="131"/>
      <c r="E907" s="131"/>
      <c r="F907" s="131"/>
      <c r="G907" s="131"/>
      <c r="H907" s="131"/>
      <c r="I907" s="131"/>
      <c r="J907" s="131"/>
      <c r="K907" s="131"/>
      <c r="L907" s="132"/>
    </row>
    <row r="908" spans="1:12" ht="13.2">
      <c r="A908" s="131"/>
      <c r="B908" s="131"/>
      <c r="C908" s="131"/>
      <c r="D908" s="131"/>
      <c r="E908" s="131"/>
      <c r="F908" s="131"/>
      <c r="G908" s="131"/>
      <c r="H908" s="131"/>
      <c r="I908" s="131"/>
      <c r="J908" s="131"/>
      <c r="K908" s="131"/>
      <c r="L908" s="132"/>
    </row>
    <row r="909" spans="1:12" ht="13.2">
      <c r="A909" s="131"/>
      <c r="B909" s="131"/>
      <c r="C909" s="131"/>
      <c r="D909" s="131"/>
      <c r="E909" s="131"/>
      <c r="F909" s="131"/>
      <c r="G909" s="131"/>
      <c r="H909" s="131"/>
      <c r="I909" s="131"/>
      <c r="J909" s="131"/>
      <c r="K909" s="131"/>
      <c r="L909" s="132"/>
    </row>
    <row r="910" spans="1:12" ht="13.2">
      <c r="A910" s="131"/>
      <c r="B910" s="131"/>
      <c r="C910" s="131"/>
      <c r="D910" s="131"/>
      <c r="E910" s="131"/>
      <c r="F910" s="131"/>
      <c r="G910" s="131"/>
      <c r="H910" s="131"/>
      <c r="I910" s="131"/>
      <c r="J910" s="131"/>
      <c r="K910" s="131"/>
      <c r="L910" s="132"/>
    </row>
    <row r="911" spans="1:12" ht="13.2">
      <c r="A911" s="131"/>
      <c r="B911" s="131"/>
      <c r="C911" s="131"/>
      <c r="D911" s="131"/>
      <c r="E911" s="131"/>
      <c r="F911" s="131"/>
      <c r="G911" s="131"/>
      <c r="H911" s="131"/>
      <c r="I911" s="131"/>
      <c r="J911" s="131"/>
      <c r="K911" s="131"/>
      <c r="L911" s="132"/>
    </row>
    <row r="912" spans="1:12" ht="13.2">
      <c r="A912" s="131"/>
      <c r="B912" s="131"/>
      <c r="C912" s="131"/>
      <c r="D912" s="131"/>
      <c r="E912" s="131"/>
      <c r="F912" s="131"/>
      <c r="G912" s="131"/>
      <c r="H912" s="131"/>
      <c r="I912" s="131"/>
      <c r="J912" s="131"/>
      <c r="K912" s="131"/>
      <c r="L912" s="132"/>
    </row>
    <row r="913" spans="1:12" ht="13.2">
      <c r="A913" s="131"/>
      <c r="B913" s="131"/>
      <c r="C913" s="131"/>
      <c r="D913" s="131"/>
      <c r="E913" s="131"/>
      <c r="F913" s="131"/>
      <c r="G913" s="131"/>
      <c r="H913" s="131"/>
      <c r="I913" s="131"/>
      <c r="J913" s="131"/>
      <c r="K913" s="131"/>
      <c r="L913" s="132"/>
    </row>
    <row r="914" spans="1:12" ht="13.2">
      <c r="A914" s="131"/>
      <c r="B914" s="131"/>
      <c r="C914" s="131"/>
      <c r="D914" s="131"/>
      <c r="E914" s="131"/>
      <c r="F914" s="131"/>
      <c r="G914" s="131"/>
      <c r="H914" s="131"/>
      <c r="I914" s="131"/>
      <c r="J914" s="131"/>
      <c r="K914" s="131"/>
      <c r="L914" s="132"/>
    </row>
    <row r="915" spans="1:12" ht="13.2">
      <c r="A915" s="131"/>
      <c r="B915" s="131"/>
      <c r="C915" s="131"/>
      <c r="D915" s="131"/>
      <c r="E915" s="131"/>
      <c r="F915" s="131"/>
      <c r="G915" s="131"/>
      <c r="H915" s="131"/>
      <c r="I915" s="131"/>
      <c r="J915" s="131"/>
      <c r="K915" s="131"/>
      <c r="L915" s="132"/>
    </row>
    <row r="916" spans="1:12" ht="13.2">
      <c r="A916" s="131"/>
      <c r="B916" s="131"/>
      <c r="C916" s="131"/>
      <c r="D916" s="131"/>
      <c r="E916" s="131"/>
      <c r="F916" s="131"/>
      <c r="G916" s="131"/>
      <c r="H916" s="131"/>
      <c r="I916" s="131"/>
      <c r="J916" s="131"/>
      <c r="K916" s="131"/>
      <c r="L916" s="132"/>
    </row>
    <row r="917" spans="1:12" ht="13.2">
      <c r="A917" s="131"/>
      <c r="B917" s="131"/>
      <c r="C917" s="131"/>
      <c r="D917" s="131"/>
      <c r="E917" s="131"/>
      <c r="F917" s="131"/>
      <c r="G917" s="131"/>
      <c r="H917" s="131"/>
      <c r="I917" s="131"/>
      <c r="J917" s="131"/>
      <c r="K917" s="131"/>
      <c r="L917" s="132"/>
    </row>
    <row r="918" spans="1:12" ht="13.2">
      <c r="A918" s="131"/>
      <c r="B918" s="131"/>
      <c r="C918" s="131"/>
      <c r="D918" s="131"/>
      <c r="E918" s="131"/>
      <c r="F918" s="131"/>
      <c r="G918" s="131"/>
      <c r="H918" s="131"/>
      <c r="I918" s="131"/>
      <c r="J918" s="131"/>
      <c r="K918" s="131"/>
      <c r="L918" s="132"/>
    </row>
    <row r="919" spans="1:12" ht="13.2">
      <c r="A919" s="131"/>
      <c r="B919" s="131"/>
      <c r="C919" s="131"/>
      <c r="D919" s="131"/>
      <c r="E919" s="131"/>
      <c r="F919" s="131"/>
      <c r="G919" s="131"/>
      <c r="H919" s="131"/>
      <c r="I919" s="131"/>
      <c r="J919" s="131"/>
      <c r="K919" s="131"/>
      <c r="L919" s="132"/>
    </row>
    <row r="920" spans="1:12" ht="13.2">
      <c r="A920" s="131"/>
      <c r="B920" s="131"/>
      <c r="C920" s="131"/>
      <c r="D920" s="131"/>
      <c r="E920" s="131"/>
      <c r="F920" s="131"/>
      <c r="G920" s="131"/>
      <c r="H920" s="131"/>
      <c r="I920" s="131"/>
      <c r="J920" s="131"/>
      <c r="K920" s="131"/>
      <c r="L920" s="132"/>
    </row>
    <row r="921" spans="1:12" ht="13.2">
      <c r="A921" s="131"/>
      <c r="B921" s="131"/>
      <c r="C921" s="131"/>
      <c r="D921" s="131"/>
      <c r="E921" s="131"/>
      <c r="F921" s="131"/>
      <c r="G921" s="131"/>
      <c r="H921" s="131"/>
      <c r="I921" s="131"/>
      <c r="J921" s="131"/>
      <c r="K921" s="131"/>
      <c r="L921" s="132"/>
    </row>
    <row r="922" spans="1:12" ht="13.2">
      <c r="A922" s="131"/>
      <c r="B922" s="131"/>
      <c r="C922" s="131"/>
      <c r="D922" s="131"/>
      <c r="E922" s="131"/>
      <c r="F922" s="131"/>
      <c r="G922" s="131"/>
      <c r="H922" s="131"/>
      <c r="I922" s="131"/>
      <c r="J922" s="131"/>
      <c r="K922" s="131"/>
      <c r="L922" s="132"/>
    </row>
    <row r="923" spans="1:12" ht="13.2">
      <c r="A923" s="131"/>
      <c r="B923" s="131"/>
      <c r="C923" s="131"/>
      <c r="D923" s="131"/>
      <c r="E923" s="131"/>
      <c r="F923" s="131"/>
      <c r="G923" s="131"/>
      <c r="H923" s="131"/>
      <c r="I923" s="131"/>
      <c r="J923" s="131"/>
      <c r="K923" s="131"/>
      <c r="L923" s="132"/>
    </row>
    <row r="924" spans="1:12" ht="13.2">
      <c r="A924" s="131"/>
      <c r="B924" s="131"/>
      <c r="C924" s="131"/>
      <c r="D924" s="131"/>
      <c r="E924" s="131"/>
      <c r="F924" s="131"/>
      <c r="G924" s="131"/>
      <c r="H924" s="131"/>
      <c r="I924" s="131"/>
      <c r="J924" s="131"/>
      <c r="K924" s="131"/>
      <c r="L924" s="132"/>
    </row>
    <row r="925" spans="1:12" ht="13.2">
      <c r="A925" s="131"/>
      <c r="B925" s="131"/>
      <c r="C925" s="131"/>
      <c r="D925" s="131"/>
      <c r="E925" s="131"/>
      <c r="F925" s="131"/>
      <c r="G925" s="131"/>
      <c r="H925" s="131"/>
      <c r="I925" s="131"/>
      <c r="J925" s="131"/>
      <c r="K925" s="131"/>
      <c r="L925" s="132"/>
    </row>
    <row r="926" spans="1:12" ht="13.2">
      <c r="A926" s="131"/>
      <c r="B926" s="131"/>
      <c r="C926" s="131"/>
      <c r="D926" s="131"/>
      <c r="E926" s="131"/>
      <c r="F926" s="131"/>
      <c r="G926" s="131"/>
      <c r="H926" s="131"/>
      <c r="I926" s="131"/>
      <c r="J926" s="131"/>
      <c r="K926" s="131"/>
      <c r="L926" s="132"/>
    </row>
    <row r="927" spans="1:12" ht="13.2">
      <c r="A927" s="131"/>
      <c r="B927" s="131"/>
      <c r="C927" s="131"/>
      <c r="D927" s="131"/>
      <c r="E927" s="131"/>
      <c r="F927" s="131"/>
      <c r="G927" s="131"/>
      <c r="H927" s="131"/>
      <c r="I927" s="131"/>
      <c r="J927" s="131"/>
      <c r="K927" s="131"/>
      <c r="L927" s="132"/>
    </row>
    <row r="928" spans="1:12" ht="13.2">
      <c r="A928" s="131"/>
      <c r="B928" s="131"/>
      <c r="C928" s="131"/>
      <c r="D928" s="131"/>
      <c r="E928" s="131"/>
      <c r="F928" s="131"/>
      <c r="G928" s="131"/>
      <c r="H928" s="131"/>
      <c r="I928" s="131"/>
      <c r="J928" s="131"/>
      <c r="K928" s="131"/>
      <c r="L928" s="132"/>
    </row>
    <row r="929" spans="1:12" ht="13.2">
      <c r="A929" s="131"/>
      <c r="B929" s="131"/>
      <c r="C929" s="131"/>
      <c r="D929" s="131"/>
      <c r="E929" s="131"/>
      <c r="F929" s="131"/>
      <c r="G929" s="131"/>
      <c r="H929" s="131"/>
      <c r="I929" s="131"/>
      <c r="J929" s="131"/>
      <c r="K929" s="131"/>
      <c r="L929" s="132"/>
    </row>
    <row r="930" spans="1:12" ht="13.2">
      <c r="A930" s="131"/>
      <c r="B930" s="131"/>
      <c r="C930" s="131"/>
      <c r="D930" s="131"/>
      <c r="E930" s="131"/>
      <c r="F930" s="131"/>
      <c r="G930" s="131"/>
      <c r="H930" s="131"/>
      <c r="I930" s="131"/>
      <c r="J930" s="131"/>
      <c r="K930" s="131"/>
      <c r="L930" s="132"/>
    </row>
    <row r="931" spans="1:12" ht="13.2">
      <c r="A931" s="131"/>
      <c r="B931" s="131"/>
      <c r="C931" s="131"/>
      <c r="D931" s="131"/>
      <c r="E931" s="131"/>
      <c r="F931" s="131"/>
      <c r="G931" s="131"/>
      <c r="H931" s="131"/>
      <c r="I931" s="131"/>
      <c r="J931" s="131"/>
      <c r="K931" s="131"/>
      <c r="L931" s="132"/>
    </row>
    <row r="932" spans="1:12" ht="13.2">
      <c r="A932" s="131"/>
      <c r="B932" s="131"/>
      <c r="C932" s="131"/>
      <c r="D932" s="131"/>
      <c r="E932" s="131"/>
      <c r="F932" s="131"/>
      <c r="G932" s="131"/>
      <c r="H932" s="131"/>
      <c r="I932" s="131"/>
      <c r="J932" s="131"/>
      <c r="K932" s="131"/>
      <c r="L932" s="132"/>
    </row>
    <row r="933" spans="1:12" ht="13.2">
      <c r="A933" s="131"/>
      <c r="B933" s="131"/>
      <c r="C933" s="131"/>
      <c r="D933" s="131"/>
      <c r="E933" s="131"/>
      <c r="F933" s="131"/>
      <c r="G933" s="131"/>
      <c r="H933" s="131"/>
      <c r="I933" s="131"/>
      <c r="J933" s="131"/>
      <c r="K933" s="131"/>
      <c r="L933" s="132"/>
    </row>
    <row r="934" spans="1:12" ht="13.2">
      <c r="A934" s="131"/>
      <c r="B934" s="131"/>
      <c r="C934" s="131"/>
      <c r="D934" s="131"/>
      <c r="E934" s="131"/>
      <c r="F934" s="131"/>
      <c r="G934" s="131"/>
      <c r="H934" s="131"/>
      <c r="I934" s="131"/>
      <c r="J934" s="131"/>
      <c r="K934" s="131"/>
      <c r="L934" s="132"/>
    </row>
    <row r="935" spans="1:12" ht="13.2">
      <c r="A935" s="131"/>
      <c r="B935" s="131"/>
      <c r="C935" s="131"/>
      <c r="D935" s="131"/>
      <c r="E935" s="131"/>
      <c r="F935" s="131"/>
      <c r="G935" s="131"/>
      <c r="H935" s="131"/>
      <c r="I935" s="131"/>
      <c r="J935" s="131"/>
      <c r="K935" s="131"/>
      <c r="L935" s="132"/>
    </row>
    <row r="936" spans="1:12" ht="13.2">
      <c r="A936" s="131"/>
      <c r="B936" s="131"/>
      <c r="C936" s="131"/>
      <c r="D936" s="131"/>
      <c r="E936" s="131"/>
      <c r="F936" s="131"/>
      <c r="G936" s="131"/>
      <c r="H936" s="131"/>
      <c r="I936" s="131"/>
      <c r="J936" s="131"/>
      <c r="K936" s="131"/>
      <c r="L936" s="132"/>
    </row>
    <row r="937" spans="1:12" ht="13.2">
      <c r="A937" s="131"/>
      <c r="B937" s="131"/>
      <c r="C937" s="131"/>
      <c r="D937" s="131"/>
      <c r="E937" s="131"/>
      <c r="F937" s="131"/>
      <c r="G937" s="131"/>
      <c r="H937" s="131"/>
      <c r="I937" s="131"/>
      <c r="J937" s="131"/>
      <c r="K937" s="131"/>
      <c r="L937" s="132"/>
    </row>
    <row r="938" spans="1:12" ht="13.2">
      <c r="A938" s="131"/>
      <c r="B938" s="131"/>
      <c r="C938" s="131"/>
      <c r="D938" s="131"/>
      <c r="E938" s="131"/>
      <c r="F938" s="131"/>
      <c r="G938" s="131"/>
      <c r="H938" s="131"/>
      <c r="I938" s="131"/>
      <c r="J938" s="131"/>
      <c r="K938" s="131"/>
      <c r="L938" s="132"/>
    </row>
    <row r="939" spans="1:12" ht="13.2">
      <c r="A939" s="131"/>
      <c r="B939" s="131"/>
      <c r="C939" s="131"/>
      <c r="D939" s="131"/>
      <c r="E939" s="131"/>
      <c r="F939" s="131"/>
      <c r="G939" s="131"/>
      <c r="H939" s="131"/>
      <c r="I939" s="131"/>
      <c r="J939" s="131"/>
      <c r="K939" s="131"/>
      <c r="L939" s="132"/>
    </row>
    <row r="940" spans="1:12" ht="13.2">
      <c r="A940" s="131"/>
      <c r="B940" s="131"/>
      <c r="C940" s="131"/>
      <c r="D940" s="131"/>
      <c r="E940" s="131"/>
      <c r="F940" s="131"/>
      <c r="G940" s="131"/>
      <c r="H940" s="131"/>
      <c r="I940" s="131"/>
      <c r="J940" s="131"/>
      <c r="K940" s="131"/>
      <c r="L940" s="132"/>
    </row>
    <row r="941" spans="1:12" ht="13.2">
      <c r="A941" s="131"/>
      <c r="B941" s="131"/>
      <c r="C941" s="131"/>
      <c r="D941" s="131"/>
      <c r="E941" s="131"/>
      <c r="F941" s="131"/>
      <c r="G941" s="131"/>
      <c r="H941" s="131"/>
      <c r="I941" s="131"/>
      <c r="J941" s="131"/>
      <c r="K941" s="131"/>
      <c r="L941" s="132"/>
    </row>
    <row r="942" spans="1:12" ht="13.2">
      <c r="A942" s="131"/>
      <c r="B942" s="131"/>
      <c r="C942" s="131"/>
      <c r="D942" s="131"/>
      <c r="E942" s="131"/>
      <c r="F942" s="131"/>
      <c r="G942" s="131"/>
      <c r="H942" s="131"/>
      <c r="I942" s="131"/>
      <c r="J942" s="131"/>
      <c r="K942" s="131"/>
      <c r="L942" s="132"/>
    </row>
    <row r="943" spans="1:12" ht="13.2">
      <c r="A943" s="131"/>
      <c r="B943" s="131"/>
      <c r="C943" s="131"/>
      <c r="D943" s="131"/>
      <c r="E943" s="131"/>
      <c r="F943" s="131"/>
      <c r="G943" s="131"/>
      <c r="H943" s="131"/>
      <c r="I943" s="131"/>
      <c r="J943" s="131"/>
      <c r="K943" s="131"/>
      <c r="L943" s="132"/>
    </row>
    <row r="944" spans="1:12" ht="13.2">
      <c r="A944" s="131"/>
      <c r="B944" s="131"/>
      <c r="C944" s="131"/>
      <c r="D944" s="131"/>
      <c r="E944" s="131"/>
      <c r="F944" s="131"/>
      <c r="G944" s="131"/>
      <c r="H944" s="131"/>
      <c r="I944" s="131"/>
      <c r="J944" s="131"/>
      <c r="K944" s="131"/>
      <c r="L944" s="132"/>
    </row>
    <row r="945" spans="1:12" ht="13.2">
      <c r="A945" s="131"/>
      <c r="B945" s="131"/>
      <c r="C945" s="131"/>
      <c r="D945" s="131"/>
      <c r="E945" s="131"/>
      <c r="F945" s="131"/>
      <c r="G945" s="131"/>
      <c r="H945" s="131"/>
      <c r="I945" s="131"/>
      <c r="J945" s="131"/>
      <c r="K945" s="131"/>
      <c r="L945" s="132"/>
    </row>
    <row r="946" spans="1:12" ht="13.2">
      <c r="A946" s="131"/>
      <c r="B946" s="131"/>
      <c r="C946" s="131"/>
      <c r="D946" s="131"/>
      <c r="E946" s="131"/>
      <c r="F946" s="131"/>
      <c r="G946" s="131"/>
      <c r="H946" s="131"/>
      <c r="I946" s="131"/>
      <c r="J946" s="131"/>
      <c r="K946" s="131"/>
      <c r="L946" s="132"/>
    </row>
    <row r="947" spans="1:12" ht="13.2">
      <c r="A947" s="131"/>
      <c r="B947" s="131"/>
      <c r="C947" s="131"/>
      <c r="D947" s="131"/>
      <c r="E947" s="131"/>
      <c r="F947" s="131"/>
      <c r="G947" s="131"/>
      <c r="H947" s="131"/>
      <c r="I947" s="131"/>
      <c r="J947" s="131"/>
      <c r="K947" s="131"/>
      <c r="L947" s="132"/>
    </row>
    <row r="948" spans="1:12" ht="13.2">
      <c r="A948" s="131"/>
      <c r="B948" s="131"/>
      <c r="C948" s="131"/>
      <c r="D948" s="131"/>
      <c r="E948" s="131"/>
      <c r="F948" s="131"/>
      <c r="G948" s="131"/>
      <c r="H948" s="131"/>
      <c r="I948" s="131"/>
      <c r="J948" s="131"/>
      <c r="K948" s="131"/>
      <c r="L948" s="132"/>
    </row>
    <row r="949" spans="1:12" ht="13.2">
      <c r="A949" s="131"/>
      <c r="B949" s="131"/>
      <c r="C949" s="131"/>
      <c r="D949" s="131"/>
      <c r="E949" s="131"/>
      <c r="F949" s="131"/>
      <c r="G949" s="131"/>
      <c r="H949" s="131"/>
      <c r="I949" s="131"/>
      <c r="J949" s="131"/>
      <c r="K949" s="131"/>
      <c r="L949" s="132"/>
    </row>
    <row r="950" spans="1:12" ht="13.2">
      <c r="A950" s="131"/>
      <c r="B950" s="131"/>
      <c r="C950" s="131"/>
      <c r="D950" s="131"/>
      <c r="E950" s="131"/>
      <c r="F950" s="131"/>
      <c r="G950" s="131"/>
      <c r="H950" s="131"/>
      <c r="I950" s="131"/>
      <c r="J950" s="131"/>
      <c r="K950" s="131"/>
      <c r="L950" s="132"/>
    </row>
    <row r="951" spans="1:12" ht="13.2">
      <c r="A951" s="131"/>
      <c r="B951" s="131"/>
      <c r="C951" s="131"/>
      <c r="D951" s="131"/>
      <c r="E951" s="131"/>
      <c r="F951" s="131"/>
      <c r="G951" s="131"/>
      <c r="H951" s="131"/>
      <c r="I951" s="131"/>
      <c r="J951" s="131"/>
      <c r="K951" s="131"/>
      <c r="L951" s="132"/>
    </row>
    <row r="952" spans="1:12" ht="13.2">
      <c r="A952" s="131"/>
      <c r="B952" s="131"/>
      <c r="C952" s="131"/>
      <c r="D952" s="131"/>
      <c r="E952" s="131"/>
      <c r="F952" s="131"/>
      <c r="G952" s="131"/>
      <c r="H952" s="131"/>
      <c r="I952" s="131"/>
      <c r="J952" s="131"/>
      <c r="K952" s="131"/>
      <c r="L952" s="132"/>
    </row>
    <row r="953" spans="1:12" ht="13.2">
      <c r="A953" s="131"/>
      <c r="B953" s="131"/>
      <c r="C953" s="131"/>
      <c r="D953" s="131"/>
      <c r="E953" s="131"/>
      <c r="F953" s="131"/>
      <c r="G953" s="131"/>
      <c r="H953" s="131"/>
      <c r="I953" s="131"/>
      <c r="J953" s="131"/>
      <c r="K953" s="131"/>
      <c r="L953" s="132"/>
    </row>
    <row r="954" spans="1:12" ht="13.2">
      <c r="A954" s="131"/>
      <c r="B954" s="131"/>
      <c r="C954" s="131"/>
      <c r="D954" s="131"/>
      <c r="E954" s="131"/>
      <c r="F954" s="131"/>
      <c r="G954" s="131"/>
      <c r="H954" s="131"/>
      <c r="I954" s="131"/>
      <c r="J954" s="131"/>
      <c r="K954" s="131"/>
      <c r="L954" s="132"/>
    </row>
    <row r="955" spans="1:12" ht="13.2">
      <c r="A955" s="131"/>
      <c r="B955" s="131"/>
      <c r="C955" s="131"/>
      <c r="D955" s="131"/>
      <c r="E955" s="131"/>
      <c r="F955" s="131"/>
      <c r="G955" s="131"/>
      <c r="H955" s="131"/>
      <c r="I955" s="131"/>
      <c r="J955" s="131"/>
      <c r="K955" s="131"/>
      <c r="L955" s="132"/>
    </row>
    <row r="956" spans="1:12" ht="13.2">
      <c r="A956" s="131"/>
      <c r="B956" s="131"/>
      <c r="C956" s="131"/>
      <c r="D956" s="131"/>
      <c r="E956" s="131"/>
      <c r="F956" s="131"/>
      <c r="G956" s="131"/>
      <c r="H956" s="131"/>
      <c r="I956" s="131"/>
      <c r="J956" s="131"/>
      <c r="K956" s="131"/>
      <c r="L956" s="132"/>
    </row>
    <row r="957" spans="1:12" ht="13.2">
      <c r="A957" s="131"/>
      <c r="B957" s="131"/>
      <c r="C957" s="131"/>
      <c r="D957" s="131"/>
      <c r="E957" s="131"/>
      <c r="F957" s="131"/>
      <c r="G957" s="131"/>
      <c r="H957" s="131"/>
      <c r="I957" s="131"/>
      <c r="J957" s="131"/>
      <c r="K957" s="131"/>
      <c r="L957" s="132"/>
    </row>
    <row r="958" spans="1:12" ht="13.2">
      <c r="A958" s="131"/>
      <c r="B958" s="131"/>
      <c r="C958" s="131"/>
      <c r="D958" s="131"/>
      <c r="E958" s="131"/>
      <c r="F958" s="131"/>
      <c r="G958" s="131"/>
      <c r="H958" s="131"/>
      <c r="I958" s="131"/>
      <c r="J958" s="131"/>
      <c r="K958" s="131"/>
      <c r="L958" s="132"/>
    </row>
    <row r="959" spans="1:12" ht="13.2">
      <c r="A959" s="131"/>
      <c r="B959" s="131"/>
      <c r="C959" s="131"/>
      <c r="D959" s="131"/>
      <c r="E959" s="131"/>
      <c r="F959" s="131"/>
      <c r="G959" s="131"/>
      <c r="H959" s="131"/>
      <c r="I959" s="131"/>
      <c r="J959" s="131"/>
      <c r="K959" s="131"/>
      <c r="L959" s="132"/>
    </row>
    <row r="960" spans="1:12" ht="13.2">
      <c r="A960" s="131"/>
      <c r="B960" s="131"/>
      <c r="C960" s="131"/>
      <c r="D960" s="131"/>
      <c r="E960" s="131"/>
      <c r="F960" s="131"/>
      <c r="G960" s="131"/>
      <c r="H960" s="131"/>
      <c r="I960" s="131"/>
      <c r="J960" s="131"/>
      <c r="K960" s="131"/>
      <c r="L960" s="132"/>
    </row>
    <row r="961" spans="1:12" ht="13.2">
      <c r="A961" s="131"/>
      <c r="B961" s="131"/>
      <c r="C961" s="131"/>
      <c r="D961" s="131"/>
      <c r="E961" s="131"/>
      <c r="F961" s="131"/>
      <c r="G961" s="131"/>
      <c r="H961" s="131"/>
      <c r="I961" s="131"/>
      <c r="J961" s="131"/>
      <c r="K961" s="131"/>
      <c r="L961" s="132"/>
    </row>
    <row r="962" spans="1:12" ht="13.2">
      <c r="A962" s="131"/>
      <c r="B962" s="131"/>
      <c r="C962" s="131"/>
      <c r="D962" s="131"/>
      <c r="E962" s="131"/>
      <c r="F962" s="131"/>
      <c r="G962" s="131"/>
      <c r="H962" s="131"/>
      <c r="I962" s="131"/>
      <c r="J962" s="131"/>
      <c r="K962" s="131"/>
      <c r="L962" s="132"/>
    </row>
    <row r="963" spans="1:12" ht="13.2">
      <c r="A963" s="131"/>
      <c r="B963" s="131"/>
      <c r="C963" s="131"/>
      <c r="D963" s="131"/>
      <c r="E963" s="131"/>
      <c r="F963" s="131"/>
      <c r="G963" s="131"/>
      <c r="H963" s="131"/>
      <c r="I963" s="131"/>
      <c r="J963" s="131"/>
      <c r="K963" s="131"/>
      <c r="L963" s="132"/>
    </row>
    <row r="964" spans="1:12" ht="13.2">
      <c r="A964" s="131"/>
      <c r="B964" s="131"/>
      <c r="C964" s="131"/>
      <c r="D964" s="131"/>
      <c r="E964" s="131"/>
      <c r="F964" s="131"/>
      <c r="G964" s="131"/>
      <c r="H964" s="131"/>
      <c r="I964" s="131"/>
      <c r="J964" s="131"/>
      <c r="K964" s="131"/>
      <c r="L964" s="132"/>
    </row>
    <row r="965" spans="1:12" ht="13.2">
      <c r="A965" s="131"/>
      <c r="B965" s="131"/>
      <c r="C965" s="131"/>
      <c r="D965" s="131"/>
      <c r="E965" s="131"/>
      <c r="F965" s="131"/>
      <c r="G965" s="131"/>
      <c r="H965" s="131"/>
      <c r="I965" s="131"/>
      <c r="J965" s="131"/>
      <c r="K965" s="131"/>
      <c r="L965" s="132"/>
    </row>
    <row r="966" spans="1:12" ht="13.2">
      <c r="A966" s="131"/>
      <c r="B966" s="131"/>
      <c r="C966" s="131"/>
      <c r="D966" s="131"/>
      <c r="E966" s="131"/>
      <c r="F966" s="131"/>
      <c r="G966" s="131"/>
      <c r="H966" s="131"/>
      <c r="I966" s="131"/>
      <c r="J966" s="131"/>
      <c r="K966" s="131"/>
      <c r="L966" s="132"/>
    </row>
    <row r="967" spans="1:12" ht="13.2">
      <c r="A967" s="131"/>
      <c r="B967" s="131"/>
      <c r="C967" s="131"/>
      <c r="D967" s="131"/>
      <c r="E967" s="131"/>
      <c r="F967" s="131"/>
      <c r="G967" s="131"/>
      <c r="H967" s="131"/>
      <c r="I967" s="131"/>
      <c r="J967" s="131"/>
      <c r="K967" s="131"/>
      <c r="L967" s="132"/>
    </row>
    <row r="968" spans="1:12" ht="13.2">
      <c r="A968" s="131"/>
      <c r="B968" s="131"/>
      <c r="C968" s="131"/>
      <c r="D968" s="131"/>
      <c r="E968" s="131"/>
      <c r="F968" s="131"/>
      <c r="G968" s="131"/>
      <c r="H968" s="131"/>
      <c r="I968" s="131"/>
      <c r="J968" s="131"/>
      <c r="K968" s="131"/>
      <c r="L968" s="132"/>
    </row>
    <row r="969" spans="1:12" ht="13.2">
      <c r="A969" s="131"/>
      <c r="B969" s="131"/>
      <c r="C969" s="131"/>
      <c r="D969" s="131"/>
      <c r="E969" s="131"/>
      <c r="F969" s="131"/>
      <c r="G969" s="131"/>
      <c r="H969" s="131"/>
      <c r="I969" s="131"/>
      <c r="J969" s="131"/>
      <c r="K969" s="131"/>
      <c r="L969" s="132"/>
    </row>
    <row r="970" spans="1:12" ht="13.2">
      <c r="A970" s="131"/>
      <c r="B970" s="131"/>
      <c r="C970" s="131"/>
      <c r="D970" s="131"/>
      <c r="E970" s="131"/>
      <c r="F970" s="131"/>
      <c r="G970" s="131"/>
      <c r="H970" s="131"/>
      <c r="I970" s="131"/>
      <c r="J970" s="131"/>
      <c r="K970" s="131"/>
      <c r="L970" s="132"/>
    </row>
    <row r="971" spans="1:12" ht="13.2">
      <c r="A971" s="131"/>
      <c r="B971" s="131"/>
      <c r="C971" s="131"/>
      <c r="D971" s="131"/>
      <c r="E971" s="131"/>
      <c r="F971" s="131"/>
      <c r="G971" s="131"/>
      <c r="H971" s="131"/>
      <c r="I971" s="131"/>
      <c r="J971" s="131"/>
      <c r="K971" s="131"/>
      <c r="L971" s="132"/>
    </row>
    <row r="972" spans="1:12" ht="13.2">
      <c r="A972" s="131"/>
      <c r="B972" s="131"/>
      <c r="C972" s="131"/>
      <c r="D972" s="131"/>
      <c r="E972" s="131"/>
      <c r="F972" s="131"/>
      <c r="G972" s="131"/>
      <c r="H972" s="131"/>
      <c r="I972" s="131"/>
      <c r="J972" s="131"/>
      <c r="K972" s="131"/>
      <c r="L972" s="132"/>
    </row>
    <row r="973" spans="1:12" ht="13.2">
      <c r="A973" s="131"/>
      <c r="B973" s="131"/>
      <c r="C973" s="131"/>
      <c r="D973" s="131"/>
      <c r="E973" s="131"/>
      <c r="F973" s="131"/>
      <c r="G973" s="131"/>
      <c r="H973" s="131"/>
      <c r="I973" s="131"/>
      <c r="J973" s="131"/>
      <c r="K973" s="131"/>
      <c r="L973" s="132"/>
    </row>
    <row r="974" spans="1:12" ht="13.2">
      <c r="A974" s="131"/>
      <c r="B974" s="131"/>
      <c r="C974" s="131"/>
      <c r="D974" s="131"/>
      <c r="E974" s="131"/>
      <c r="F974" s="131"/>
      <c r="G974" s="131"/>
      <c r="H974" s="131"/>
      <c r="I974" s="131"/>
      <c r="J974" s="131"/>
      <c r="K974" s="131"/>
      <c r="L974" s="132"/>
    </row>
    <row r="975" spans="1:12" ht="13.2">
      <c r="A975" s="131"/>
      <c r="B975" s="131"/>
      <c r="C975" s="131"/>
      <c r="D975" s="131"/>
      <c r="E975" s="131"/>
      <c r="F975" s="131"/>
      <c r="G975" s="131"/>
      <c r="H975" s="131"/>
      <c r="I975" s="131"/>
      <c r="J975" s="131"/>
      <c r="K975" s="131"/>
      <c r="L975" s="132"/>
    </row>
    <row r="976" spans="1:12" ht="13.2">
      <c r="A976" s="131"/>
      <c r="B976" s="131"/>
      <c r="C976" s="131"/>
      <c r="D976" s="131"/>
      <c r="E976" s="131"/>
      <c r="F976" s="131"/>
      <c r="G976" s="131"/>
      <c r="H976" s="131"/>
      <c r="I976" s="131"/>
      <c r="J976" s="131"/>
      <c r="K976" s="131"/>
      <c r="L976" s="132"/>
    </row>
    <row r="977" spans="1:12" ht="13.2">
      <c r="A977" s="131"/>
      <c r="B977" s="131"/>
      <c r="C977" s="131"/>
      <c r="D977" s="131"/>
      <c r="E977" s="131"/>
      <c r="F977" s="131"/>
      <c r="G977" s="131"/>
      <c r="H977" s="131"/>
      <c r="I977" s="131"/>
      <c r="J977" s="131"/>
      <c r="K977" s="131"/>
      <c r="L977" s="132"/>
    </row>
    <row r="978" spans="1:12" ht="13.2">
      <c r="A978" s="131"/>
      <c r="B978" s="131"/>
      <c r="C978" s="131"/>
      <c r="D978" s="131"/>
      <c r="E978" s="131"/>
      <c r="F978" s="131"/>
      <c r="G978" s="131"/>
      <c r="H978" s="131"/>
      <c r="I978" s="131"/>
      <c r="J978" s="131"/>
      <c r="K978" s="131"/>
      <c r="L978" s="132"/>
    </row>
    <row r="979" spans="1:12" ht="13.2">
      <c r="A979" s="131"/>
      <c r="B979" s="131"/>
      <c r="C979" s="131"/>
      <c r="D979" s="131"/>
      <c r="E979" s="131"/>
      <c r="F979" s="131"/>
      <c r="G979" s="131"/>
      <c r="H979" s="131"/>
      <c r="I979" s="131"/>
      <c r="J979" s="131"/>
      <c r="K979" s="131"/>
      <c r="L979" s="132"/>
    </row>
    <row r="980" spans="1:12" ht="13.2">
      <c r="A980" s="131"/>
      <c r="B980" s="131"/>
      <c r="C980" s="131"/>
      <c r="D980" s="131"/>
      <c r="E980" s="131"/>
      <c r="F980" s="131"/>
      <c r="G980" s="131"/>
      <c r="H980" s="131"/>
      <c r="I980" s="131"/>
      <c r="J980" s="131"/>
      <c r="K980" s="131"/>
      <c r="L980" s="132"/>
    </row>
    <row r="981" spans="1:12" ht="13.2">
      <c r="A981" s="131"/>
      <c r="B981" s="131"/>
      <c r="C981" s="131"/>
      <c r="D981" s="131"/>
      <c r="E981" s="131"/>
      <c r="F981" s="131"/>
      <c r="G981" s="131"/>
      <c r="H981" s="131"/>
      <c r="I981" s="131"/>
      <c r="J981" s="131"/>
      <c r="K981" s="131"/>
      <c r="L981" s="132"/>
    </row>
    <row r="982" spans="1:12" ht="13.2">
      <c r="A982" s="131"/>
      <c r="B982" s="131"/>
      <c r="C982" s="131"/>
      <c r="D982" s="131"/>
      <c r="E982" s="131"/>
      <c r="F982" s="131"/>
      <c r="G982" s="131"/>
      <c r="H982" s="131"/>
      <c r="I982" s="131"/>
      <c r="J982" s="131"/>
      <c r="K982" s="131"/>
      <c r="L982" s="132"/>
    </row>
    <row r="983" spans="1:12" ht="13.2">
      <c r="A983" s="131"/>
      <c r="B983" s="131"/>
      <c r="C983" s="131"/>
      <c r="D983" s="131"/>
      <c r="E983" s="131"/>
      <c r="F983" s="131"/>
      <c r="G983" s="131"/>
      <c r="H983" s="131"/>
      <c r="I983" s="131"/>
      <c r="J983" s="131"/>
      <c r="K983" s="131"/>
      <c r="L983" s="132"/>
    </row>
    <row r="984" spans="1:12" ht="13.2">
      <c r="A984" s="131"/>
      <c r="B984" s="131"/>
      <c r="C984" s="131"/>
      <c r="D984" s="131"/>
      <c r="E984" s="131"/>
      <c r="F984" s="131"/>
      <c r="G984" s="131"/>
      <c r="H984" s="131"/>
      <c r="I984" s="131"/>
      <c r="J984" s="131"/>
      <c r="K984" s="131"/>
      <c r="L984" s="132"/>
    </row>
    <row r="985" spans="1:12" ht="13.2">
      <c r="A985" s="131"/>
      <c r="B985" s="131"/>
      <c r="C985" s="131"/>
      <c r="D985" s="131"/>
      <c r="E985" s="131"/>
      <c r="F985" s="131"/>
      <c r="G985" s="131"/>
      <c r="H985" s="131"/>
      <c r="I985" s="131"/>
      <c r="J985" s="131"/>
      <c r="K985" s="131"/>
      <c r="L985" s="132"/>
    </row>
    <row r="986" spans="1:12" ht="13.2">
      <c r="A986" s="131"/>
      <c r="B986" s="131"/>
      <c r="C986" s="131"/>
      <c r="D986" s="131"/>
      <c r="E986" s="131"/>
      <c r="F986" s="131"/>
      <c r="G986" s="131"/>
      <c r="H986" s="131"/>
      <c r="I986" s="131"/>
      <c r="J986" s="131"/>
      <c r="K986" s="131"/>
      <c r="L986" s="132"/>
    </row>
    <row r="987" spans="1:12" ht="13.2">
      <c r="A987" s="131"/>
      <c r="B987" s="131"/>
      <c r="C987" s="131"/>
      <c r="D987" s="131"/>
      <c r="E987" s="131"/>
      <c r="F987" s="131"/>
      <c r="G987" s="131"/>
      <c r="H987" s="131"/>
      <c r="I987" s="131"/>
      <c r="J987" s="131"/>
      <c r="K987" s="131"/>
      <c r="L987" s="132"/>
    </row>
    <row r="988" spans="1:12" ht="13.2">
      <c r="A988" s="131"/>
      <c r="B988" s="131"/>
      <c r="C988" s="131"/>
      <c r="D988" s="131"/>
      <c r="E988" s="131"/>
      <c r="F988" s="131"/>
      <c r="G988" s="131"/>
      <c r="H988" s="131"/>
      <c r="I988" s="131"/>
      <c r="J988" s="131"/>
      <c r="K988" s="131"/>
      <c r="L988" s="132"/>
    </row>
    <row r="989" spans="1:12" ht="13.2">
      <c r="A989" s="131"/>
      <c r="B989" s="131"/>
      <c r="C989" s="131"/>
      <c r="D989" s="131"/>
      <c r="E989" s="131"/>
      <c r="F989" s="131"/>
      <c r="G989" s="131"/>
      <c r="H989" s="131"/>
      <c r="I989" s="131"/>
      <c r="J989" s="131"/>
      <c r="K989" s="131"/>
      <c r="L989" s="132"/>
    </row>
    <row r="990" spans="1:12" ht="13.2">
      <c r="A990" s="131"/>
      <c r="B990" s="131"/>
      <c r="C990" s="131"/>
      <c r="D990" s="131"/>
      <c r="E990" s="131"/>
      <c r="F990" s="131"/>
      <c r="G990" s="131"/>
      <c r="H990" s="131"/>
      <c r="I990" s="131"/>
      <c r="J990" s="131"/>
      <c r="K990" s="131"/>
      <c r="L990" s="132"/>
    </row>
    <row r="991" spans="1:12" ht="13.2">
      <c r="A991" s="131"/>
      <c r="B991" s="131"/>
      <c r="C991" s="131"/>
      <c r="D991" s="131"/>
      <c r="E991" s="131"/>
      <c r="F991" s="131"/>
      <c r="G991" s="131"/>
      <c r="H991" s="131"/>
      <c r="I991" s="131"/>
      <c r="J991" s="131"/>
      <c r="K991" s="131"/>
      <c r="L991" s="132"/>
    </row>
    <row r="992" spans="1:12" ht="13.2">
      <c r="A992" s="131"/>
      <c r="B992" s="131"/>
      <c r="C992" s="131"/>
      <c r="D992" s="131"/>
      <c r="E992" s="131"/>
      <c r="F992" s="131"/>
      <c r="G992" s="131"/>
      <c r="H992" s="131"/>
      <c r="I992" s="131"/>
      <c r="J992" s="131"/>
      <c r="K992" s="131"/>
      <c r="L992" s="132"/>
    </row>
    <row r="993" spans="1:12" ht="13.2">
      <c r="A993" s="131"/>
      <c r="B993" s="131"/>
      <c r="C993" s="131"/>
      <c r="D993" s="131"/>
      <c r="E993" s="131"/>
      <c r="F993" s="131"/>
      <c r="G993" s="131"/>
      <c r="H993" s="131"/>
      <c r="I993" s="131"/>
      <c r="J993" s="131"/>
      <c r="K993" s="131"/>
      <c r="L993" s="132"/>
    </row>
    <row r="994" spans="1:12" ht="13.2">
      <c r="A994" s="131"/>
      <c r="B994" s="131"/>
      <c r="C994" s="131"/>
      <c r="D994" s="131"/>
      <c r="E994" s="131"/>
      <c r="F994" s="131"/>
      <c r="G994" s="131"/>
      <c r="H994" s="131"/>
      <c r="I994" s="131"/>
      <c r="J994" s="131"/>
      <c r="K994" s="131"/>
      <c r="L994" s="132"/>
    </row>
    <row r="995" spans="1:12" ht="13.2">
      <c r="A995" s="131"/>
      <c r="B995" s="131"/>
      <c r="C995" s="131"/>
      <c r="D995" s="131"/>
      <c r="E995" s="131"/>
      <c r="F995" s="131"/>
      <c r="G995" s="131"/>
      <c r="H995" s="131"/>
      <c r="I995" s="131"/>
      <c r="J995" s="131"/>
      <c r="K995" s="131"/>
      <c r="L995" s="132"/>
    </row>
    <row r="996" spans="1:12" ht="13.2">
      <c r="A996" s="131"/>
      <c r="B996" s="131"/>
      <c r="C996" s="131"/>
      <c r="D996" s="131"/>
      <c r="E996" s="131"/>
      <c r="F996" s="131"/>
      <c r="G996" s="131"/>
      <c r="H996" s="131"/>
      <c r="I996" s="131"/>
      <c r="J996" s="131"/>
      <c r="K996" s="131"/>
      <c r="L996" s="132"/>
    </row>
    <row r="997" spans="1:12" ht="13.2">
      <c r="A997" s="131"/>
      <c r="B997" s="131"/>
      <c r="C997" s="131"/>
      <c r="D997" s="131"/>
      <c r="E997" s="131"/>
      <c r="F997" s="131"/>
      <c r="G997" s="131"/>
      <c r="H997" s="131"/>
      <c r="I997" s="131"/>
      <c r="J997" s="131"/>
      <c r="K997" s="131"/>
      <c r="L997" s="132"/>
    </row>
    <row r="998" spans="1:12" ht="13.2">
      <c r="A998" s="131"/>
      <c r="B998" s="131"/>
      <c r="C998" s="131"/>
      <c r="D998" s="131"/>
      <c r="E998" s="131"/>
      <c r="F998" s="131"/>
      <c r="G998" s="131"/>
      <c r="H998" s="131"/>
      <c r="I998" s="131"/>
      <c r="J998" s="131"/>
      <c r="K998" s="131"/>
      <c r="L998" s="132"/>
    </row>
    <row r="999" spans="1:12" ht="13.2">
      <c r="A999" s="131"/>
      <c r="B999" s="131"/>
      <c r="C999" s="131"/>
      <c r="D999" s="131"/>
      <c r="E999" s="131"/>
      <c r="F999" s="131"/>
      <c r="G999" s="131"/>
      <c r="H999" s="131"/>
      <c r="I999" s="131"/>
      <c r="J999" s="131"/>
      <c r="K999" s="131"/>
      <c r="L999" s="132"/>
    </row>
    <row r="1000" spans="1:12" ht="13.2">
      <c r="A1000" s="131"/>
      <c r="B1000" s="131"/>
      <c r="C1000" s="131"/>
      <c r="D1000" s="131"/>
      <c r="E1000" s="131"/>
      <c r="F1000" s="131"/>
      <c r="G1000" s="131"/>
      <c r="H1000" s="131"/>
      <c r="I1000" s="131"/>
      <c r="J1000" s="131"/>
      <c r="K1000" s="131"/>
      <c r="L1000" s="132"/>
    </row>
    <row r="1001" spans="1:12" ht="13.2">
      <c r="A1001" s="131"/>
      <c r="B1001" s="131"/>
      <c r="C1001" s="131"/>
      <c r="D1001" s="131"/>
      <c r="E1001" s="131"/>
      <c r="F1001" s="131"/>
      <c r="G1001" s="131"/>
      <c r="H1001" s="131"/>
      <c r="I1001" s="131"/>
      <c r="J1001" s="131"/>
      <c r="K1001" s="131"/>
      <c r="L1001" s="132"/>
    </row>
  </sheetData>
  <mergeCells count="48">
    <mergeCell ref="L107:L111"/>
    <mergeCell ref="L112:L116"/>
    <mergeCell ref="L117:L121"/>
    <mergeCell ref="L57:L61"/>
    <mergeCell ref="L62:L66"/>
    <mergeCell ref="L67:L71"/>
    <mergeCell ref="L72:L76"/>
    <mergeCell ref="L77:L81"/>
    <mergeCell ref="L82:L86"/>
    <mergeCell ref="L87:L91"/>
    <mergeCell ref="E107:E111"/>
    <mergeCell ref="E112:E116"/>
    <mergeCell ref="E117:E121"/>
    <mergeCell ref="E52:E56"/>
    <mergeCell ref="E57:E61"/>
    <mergeCell ref="E62:E66"/>
    <mergeCell ref="E67:E71"/>
    <mergeCell ref="E72:E76"/>
    <mergeCell ref="E77:E81"/>
    <mergeCell ref="E82:E86"/>
    <mergeCell ref="L52:L56"/>
    <mergeCell ref="E87:E91"/>
    <mergeCell ref="E92:E96"/>
    <mergeCell ref="E97:E101"/>
    <mergeCell ref="E102:E106"/>
    <mergeCell ref="L92:L96"/>
    <mergeCell ref="L97:L101"/>
    <mergeCell ref="L102:L106"/>
    <mergeCell ref="E37:E41"/>
    <mergeCell ref="E42:E46"/>
    <mergeCell ref="E47:E51"/>
    <mergeCell ref="L22:L26"/>
    <mergeCell ref="L27:L31"/>
    <mergeCell ref="L32:L36"/>
    <mergeCell ref="L37:L41"/>
    <mergeCell ref="L42:L46"/>
    <mergeCell ref="L47:L51"/>
    <mergeCell ref="L17:L21"/>
    <mergeCell ref="E17:E21"/>
    <mergeCell ref="E22:E26"/>
    <mergeCell ref="E27:E31"/>
    <mergeCell ref="E32:E36"/>
    <mergeCell ref="E2:E6"/>
    <mergeCell ref="L2:L6"/>
    <mergeCell ref="E7:E11"/>
    <mergeCell ref="L7:L11"/>
    <mergeCell ref="E12:E16"/>
    <mergeCell ref="L12:L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01"/>
  <sheetViews>
    <sheetView workbookViewId="0">
      <pane ySplit="1" topLeftCell="A74" activePane="bottomLeft" state="frozen"/>
      <selection pane="bottomLeft" activeCell="J78" sqref="J78"/>
    </sheetView>
  </sheetViews>
  <sheetFormatPr defaultColWidth="14.44140625" defaultRowHeight="15.75" customHeight="1"/>
  <cols>
    <col min="2" max="2" width="23.109375" customWidth="1"/>
    <col min="6" max="10" width="21.5546875" customWidth="1"/>
    <col min="11" max="11" width="61.88671875" customWidth="1"/>
  </cols>
  <sheetData>
    <row r="1" spans="1:11" ht="13.2">
      <c r="A1" s="115" t="s">
        <v>492</v>
      </c>
      <c r="B1" s="116" t="s">
        <v>493</v>
      </c>
      <c r="C1" s="115" t="s">
        <v>494</v>
      </c>
      <c r="D1" s="115" t="s">
        <v>10</v>
      </c>
      <c r="E1" s="115" t="s">
        <v>495</v>
      </c>
      <c r="F1" s="147" t="s">
        <v>595</v>
      </c>
      <c r="G1" s="147" t="s">
        <v>596</v>
      </c>
      <c r="H1" s="147" t="s">
        <v>597</v>
      </c>
      <c r="I1" s="147" t="s">
        <v>598</v>
      </c>
      <c r="J1" s="147" t="s">
        <v>531</v>
      </c>
      <c r="K1" s="117" t="s">
        <v>559</v>
      </c>
    </row>
    <row r="2" spans="1:11" ht="13.2">
      <c r="A2" s="134">
        <v>19120433</v>
      </c>
      <c r="B2" s="135" t="s">
        <v>23</v>
      </c>
      <c r="C2" s="136">
        <v>1</v>
      </c>
      <c r="D2" s="134" t="s">
        <v>21</v>
      </c>
      <c r="E2" s="195" t="s">
        <v>507</v>
      </c>
      <c r="F2" s="134">
        <f t="shared" ref="F2:F121" si="0">G2</f>
        <v>20</v>
      </c>
      <c r="G2" s="134">
        <f t="shared" ref="G2:G121" si="1">SUM(H2:J2)</f>
        <v>20</v>
      </c>
      <c r="H2" s="134">
        <v>5</v>
      </c>
      <c r="I2" s="134">
        <v>10</v>
      </c>
      <c r="J2" s="134">
        <v>5</v>
      </c>
      <c r="K2" s="196" t="s">
        <v>599</v>
      </c>
    </row>
    <row r="3" spans="1:11" ht="13.2">
      <c r="A3" s="134">
        <v>19120349</v>
      </c>
      <c r="B3" s="135" t="s">
        <v>31</v>
      </c>
      <c r="C3" s="136">
        <v>1</v>
      </c>
      <c r="D3" s="134" t="s">
        <v>21</v>
      </c>
      <c r="E3" s="185"/>
      <c r="F3" s="134">
        <f t="shared" si="0"/>
        <v>20</v>
      </c>
      <c r="G3" s="134">
        <f t="shared" si="1"/>
        <v>20</v>
      </c>
      <c r="H3" s="134">
        <v>5</v>
      </c>
      <c r="I3" s="134">
        <v>10</v>
      </c>
      <c r="J3" s="134">
        <v>5</v>
      </c>
      <c r="K3" s="185"/>
    </row>
    <row r="4" spans="1:11" ht="13.2">
      <c r="A4" s="134">
        <v>19120461</v>
      </c>
      <c r="B4" s="135" t="s">
        <v>35</v>
      </c>
      <c r="C4" s="136">
        <v>1</v>
      </c>
      <c r="D4" s="134" t="s">
        <v>21</v>
      </c>
      <c r="E4" s="185"/>
      <c r="F4" s="134">
        <f t="shared" si="0"/>
        <v>20</v>
      </c>
      <c r="G4" s="134">
        <f t="shared" si="1"/>
        <v>20</v>
      </c>
      <c r="H4" s="134">
        <v>5</v>
      </c>
      <c r="I4" s="134">
        <v>10</v>
      </c>
      <c r="J4" s="134">
        <v>5</v>
      </c>
      <c r="K4" s="185"/>
    </row>
    <row r="5" spans="1:11" ht="13.2">
      <c r="A5" s="134">
        <v>19120193</v>
      </c>
      <c r="B5" s="135" t="s">
        <v>38</v>
      </c>
      <c r="C5" s="136">
        <v>1</v>
      </c>
      <c r="D5" s="134" t="s">
        <v>21</v>
      </c>
      <c r="E5" s="185"/>
      <c r="F5" s="134">
        <f t="shared" si="0"/>
        <v>20</v>
      </c>
      <c r="G5" s="134">
        <f t="shared" si="1"/>
        <v>20</v>
      </c>
      <c r="H5" s="134">
        <v>5</v>
      </c>
      <c r="I5" s="134">
        <v>10</v>
      </c>
      <c r="J5" s="134">
        <v>5</v>
      </c>
      <c r="K5" s="185"/>
    </row>
    <row r="6" spans="1:11" ht="13.2">
      <c r="A6" s="134">
        <v>19120469</v>
      </c>
      <c r="B6" s="135" t="s">
        <v>42</v>
      </c>
      <c r="C6" s="136">
        <v>1</v>
      </c>
      <c r="D6" s="134" t="s">
        <v>21</v>
      </c>
      <c r="E6" s="185"/>
      <c r="F6" s="134">
        <f t="shared" si="0"/>
        <v>20</v>
      </c>
      <c r="G6" s="134">
        <f t="shared" si="1"/>
        <v>20</v>
      </c>
      <c r="H6" s="134">
        <v>5</v>
      </c>
      <c r="I6" s="134">
        <v>10</v>
      </c>
      <c r="J6" s="134">
        <v>5</v>
      </c>
      <c r="K6" s="185"/>
    </row>
    <row r="7" spans="1:11" ht="13.2">
      <c r="A7" s="121">
        <v>19120588</v>
      </c>
      <c r="B7" s="122" t="s">
        <v>46</v>
      </c>
      <c r="C7" s="121">
        <v>2</v>
      </c>
      <c r="D7" s="123" t="s">
        <v>45</v>
      </c>
      <c r="E7" s="197" t="s">
        <v>508</v>
      </c>
      <c r="F7" s="121">
        <f t="shared" si="0"/>
        <v>27</v>
      </c>
      <c r="G7" s="121">
        <f t="shared" si="1"/>
        <v>27</v>
      </c>
      <c r="H7" s="123">
        <v>15</v>
      </c>
      <c r="I7" s="123">
        <v>7</v>
      </c>
      <c r="J7" s="123">
        <v>5</v>
      </c>
      <c r="K7" s="190" t="s">
        <v>600</v>
      </c>
    </row>
    <row r="8" spans="1:11" ht="13.2">
      <c r="A8" s="121">
        <v>19120517</v>
      </c>
      <c r="B8" s="122" t="s">
        <v>53</v>
      </c>
      <c r="C8" s="121">
        <v>2</v>
      </c>
      <c r="D8" s="123" t="s">
        <v>45</v>
      </c>
      <c r="E8" s="185"/>
      <c r="F8" s="121">
        <f t="shared" si="0"/>
        <v>27</v>
      </c>
      <c r="G8" s="121">
        <f t="shared" si="1"/>
        <v>27</v>
      </c>
      <c r="H8" s="123">
        <v>15</v>
      </c>
      <c r="I8" s="123">
        <v>7</v>
      </c>
      <c r="J8" s="123">
        <v>5</v>
      </c>
      <c r="K8" s="185"/>
    </row>
    <row r="9" spans="1:11" ht="13.2">
      <c r="A9" s="121">
        <v>19120584</v>
      </c>
      <c r="B9" s="122" t="s">
        <v>56</v>
      </c>
      <c r="C9" s="121">
        <v>2</v>
      </c>
      <c r="D9" s="123" t="s">
        <v>45</v>
      </c>
      <c r="E9" s="185"/>
      <c r="F9" s="121">
        <f t="shared" si="0"/>
        <v>27</v>
      </c>
      <c r="G9" s="121">
        <f t="shared" si="1"/>
        <v>27</v>
      </c>
      <c r="H9" s="123">
        <v>15</v>
      </c>
      <c r="I9" s="123">
        <v>7</v>
      </c>
      <c r="J9" s="123">
        <v>5</v>
      </c>
      <c r="K9" s="185"/>
    </row>
    <row r="10" spans="1:11" ht="13.2">
      <c r="A10" s="121">
        <v>19120564</v>
      </c>
      <c r="B10" s="122" t="s">
        <v>59</v>
      </c>
      <c r="C10" s="121">
        <v>2</v>
      </c>
      <c r="D10" s="123" t="s">
        <v>45</v>
      </c>
      <c r="E10" s="185"/>
      <c r="F10" s="121">
        <f t="shared" si="0"/>
        <v>27</v>
      </c>
      <c r="G10" s="121">
        <f t="shared" si="1"/>
        <v>27</v>
      </c>
      <c r="H10" s="123">
        <v>15</v>
      </c>
      <c r="I10" s="123">
        <v>7</v>
      </c>
      <c r="J10" s="123">
        <v>5</v>
      </c>
      <c r="K10" s="185"/>
    </row>
    <row r="11" spans="1:11" ht="64.5" customHeight="1">
      <c r="A11" s="121">
        <v>18120618</v>
      </c>
      <c r="B11" s="122" t="s">
        <v>62</v>
      </c>
      <c r="C11" s="121">
        <v>2</v>
      </c>
      <c r="D11" s="123" t="s">
        <v>45</v>
      </c>
      <c r="E11" s="185"/>
      <c r="F11" s="121">
        <f t="shared" si="0"/>
        <v>27</v>
      </c>
      <c r="G11" s="121">
        <f t="shared" si="1"/>
        <v>27</v>
      </c>
      <c r="H11" s="123">
        <v>15</v>
      </c>
      <c r="I11" s="123">
        <v>7</v>
      </c>
      <c r="J11" s="123">
        <v>5</v>
      </c>
      <c r="K11" s="185"/>
    </row>
    <row r="12" spans="1:11" ht="13.2">
      <c r="A12" s="121">
        <v>19120361</v>
      </c>
      <c r="B12" s="122" t="s">
        <v>66</v>
      </c>
      <c r="C12" s="121">
        <v>3</v>
      </c>
      <c r="D12" s="123" t="s">
        <v>65</v>
      </c>
      <c r="E12" s="197" t="s">
        <v>508</v>
      </c>
      <c r="F12" s="121">
        <f t="shared" si="0"/>
        <v>27</v>
      </c>
      <c r="G12" s="121">
        <f t="shared" si="1"/>
        <v>27</v>
      </c>
      <c r="H12" s="123">
        <v>15</v>
      </c>
      <c r="I12" s="123">
        <v>7</v>
      </c>
      <c r="J12" s="123">
        <v>5</v>
      </c>
      <c r="K12" s="190" t="s">
        <v>601</v>
      </c>
    </row>
    <row r="13" spans="1:11" ht="54.75" customHeight="1">
      <c r="A13" s="121">
        <v>19120421</v>
      </c>
      <c r="B13" s="122" t="s">
        <v>73</v>
      </c>
      <c r="C13" s="121">
        <v>3</v>
      </c>
      <c r="D13" s="123" t="s">
        <v>65</v>
      </c>
      <c r="E13" s="185"/>
      <c r="F13" s="121">
        <f t="shared" si="0"/>
        <v>27</v>
      </c>
      <c r="G13" s="121">
        <f t="shared" si="1"/>
        <v>27</v>
      </c>
      <c r="H13" s="123">
        <v>15</v>
      </c>
      <c r="I13" s="123">
        <v>7</v>
      </c>
      <c r="J13" s="123">
        <v>5</v>
      </c>
      <c r="K13" s="185"/>
    </row>
    <row r="14" spans="1:11" ht="42" customHeight="1">
      <c r="A14" s="121">
        <v>19120400</v>
      </c>
      <c r="B14" s="122" t="s">
        <v>77</v>
      </c>
      <c r="C14" s="121">
        <v>3</v>
      </c>
      <c r="D14" s="123" t="s">
        <v>65</v>
      </c>
      <c r="E14" s="185"/>
      <c r="F14" s="121">
        <f t="shared" si="0"/>
        <v>27</v>
      </c>
      <c r="G14" s="121">
        <f t="shared" si="1"/>
        <v>27</v>
      </c>
      <c r="H14" s="123">
        <v>15</v>
      </c>
      <c r="I14" s="123">
        <v>7</v>
      </c>
      <c r="J14" s="123">
        <v>5</v>
      </c>
      <c r="K14" s="185"/>
    </row>
    <row r="15" spans="1:11" ht="33" customHeight="1">
      <c r="A15" s="121">
        <v>19120311</v>
      </c>
      <c r="B15" s="122" t="s">
        <v>80</v>
      </c>
      <c r="C15" s="121">
        <v>3</v>
      </c>
      <c r="D15" s="123" t="s">
        <v>65</v>
      </c>
      <c r="E15" s="185"/>
      <c r="F15" s="121">
        <f t="shared" si="0"/>
        <v>27</v>
      </c>
      <c r="G15" s="121">
        <f t="shared" si="1"/>
        <v>27</v>
      </c>
      <c r="H15" s="123">
        <v>15</v>
      </c>
      <c r="I15" s="123">
        <v>7</v>
      </c>
      <c r="J15" s="123">
        <v>5</v>
      </c>
      <c r="K15" s="185"/>
    </row>
    <row r="16" spans="1:11" ht="77.25" customHeight="1">
      <c r="A16" s="121">
        <v>19120299</v>
      </c>
      <c r="B16" s="122" t="s">
        <v>83</v>
      </c>
      <c r="C16" s="121">
        <v>3</v>
      </c>
      <c r="D16" s="123" t="s">
        <v>65</v>
      </c>
      <c r="E16" s="185"/>
      <c r="F16" s="121">
        <f t="shared" si="0"/>
        <v>27</v>
      </c>
      <c r="G16" s="121">
        <f t="shared" si="1"/>
        <v>27</v>
      </c>
      <c r="H16" s="123">
        <v>15</v>
      </c>
      <c r="I16" s="123">
        <v>7</v>
      </c>
      <c r="J16" s="123">
        <v>5</v>
      </c>
      <c r="K16" s="185"/>
    </row>
    <row r="17" spans="1:11" ht="13.2">
      <c r="A17" s="121">
        <v>19120649</v>
      </c>
      <c r="B17" s="122" t="s">
        <v>86</v>
      </c>
      <c r="C17" s="121">
        <v>4</v>
      </c>
      <c r="D17" s="121" t="s">
        <v>85</v>
      </c>
      <c r="E17" s="198" t="s">
        <v>508</v>
      </c>
      <c r="F17" s="121">
        <f t="shared" si="0"/>
        <v>30</v>
      </c>
      <c r="G17" s="121">
        <f t="shared" si="1"/>
        <v>30</v>
      </c>
      <c r="H17" s="121">
        <v>15</v>
      </c>
      <c r="I17" s="121">
        <v>10</v>
      </c>
      <c r="J17" s="121">
        <v>5</v>
      </c>
      <c r="K17" s="192" t="s">
        <v>602</v>
      </c>
    </row>
    <row r="18" spans="1:11" ht="13.2">
      <c r="A18" s="121">
        <v>19120700</v>
      </c>
      <c r="B18" s="122" t="s">
        <v>93</v>
      </c>
      <c r="C18" s="121">
        <v>4</v>
      </c>
      <c r="D18" s="121" t="s">
        <v>85</v>
      </c>
      <c r="E18" s="185"/>
      <c r="F18" s="121">
        <f t="shared" si="0"/>
        <v>30</v>
      </c>
      <c r="G18" s="121">
        <f t="shared" si="1"/>
        <v>30</v>
      </c>
      <c r="H18" s="121">
        <v>15</v>
      </c>
      <c r="I18" s="121">
        <v>10</v>
      </c>
      <c r="J18" s="121">
        <v>5</v>
      </c>
      <c r="K18" s="185"/>
    </row>
    <row r="19" spans="1:11" ht="13.2">
      <c r="A19" s="121">
        <v>19120712</v>
      </c>
      <c r="B19" s="122" t="s">
        <v>95</v>
      </c>
      <c r="C19" s="121">
        <v>4</v>
      </c>
      <c r="D19" s="121" t="s">
        <v>85</v>
      </c>
      <c r="E19" s="185"/>
      <c r="F19" s="121">
        <f t="shared" si="0"/>
        <v>30</v>
      </c>
      <c r="G19" s="121">
        <f t="shared" si="1"/>
        <v>30</v>
      </c>
      <c r="H19" s="121">
        <v>15</v>
      </c>
      <c r="I19" s="121">
        <v>10</v>
      </c>
      <c r="J19" s="121">
        <v>5</v>
      </c>
      <c r="K19" s="185"/>
    </row>
    <row r="20" spans="1:11" ht="31.5" customHeight="1">
      <c r="A20" s="121">
        <v>19120713</v>
      </c>
      <c r="B20" s="122" t="s">
        <v>97</v>
      </c>
      <c r="C20" s="121">
        <v>4</v>
      </c>
      <c r="D20" s="121" t="s">
        <v>85</v>
      </c>
      <c r="E20" s="185"/>
      <c r="F20" s="121">
        <f t="shared" si="0"/>
        <v>30</v>
      </c>
      <c r="G20" s="121">
        <f t="shared" si="1"/>
        <v>30</v>
      </c>
      <c r="H20" s="121">
        <v>15</v>
      </c>
      <c r="I20" s="121">
        <v>10</v>
      </c>
      <c r="J20" s="121">
        <v>5</v>
      </c>
      <c r="K20" s="185"/>
    </row>
    <row r="21" spans="1:11" ht="33" customHeight="1">
      <c r="A21" s="121">
        <v>19120720</v>
      </c>
      <c r="B21" s="122" t="s">
        <v>100</v>
      </c>
      <c r="C21" s="121">
        <v>4</v>
      </c>
      <c r="D21" s="121" t="s">
        <v>85</v>
      </c>
      <c r="E21" s="185"/>
      <c r="F21" s="121">
        <f t="shared" si="0"/>
        <v>30</v>
      </c>
      <c r="G21" s="121">
        <f t="shared" si="1"/>
        <v>30</v>
      </c>
      <c r="H21" s="121">
        <v>15</v>
      </c>
      <c r="I21" s="121">
        <v>10</v>
      </c>
      <c r="J21" s="121">
        <v>5</v>
      </c>
      <c r="K21" s="185"/>
    </row>
    <row r="22" spans="1:11" ht="13.2">
      <c r="A22" s="138">
        <v>19120325</v>
      </c>
      <c r="B22" s="139" t="s">
        <v>103</v>
      </c>
      <c r="C22" s="138">
        <v>5</v>
      </c>
      <c r="D22" s="138" t="s">
        <v>102</v>
      </c>
      <c r="E22" s="199" t="s">
        <v>509</v>
      </c>
      <c r="F22" s="138">
        <f t="shared" si="0"/>
        <v>0</v>
      </c>
      <c r="G22" s="138">
        <f t="shared" si="1"/>
        <v>0</v>
      </c>
      <c r="H22" s="140"/>
      <c r="I22" s="140"/>
      <c r="J22" s="140"/>
      <c r="K22" s="202"/>
    </row>
    <row r="23" spans="1:11" ht="13.2">
      <c r="A23" s="138">
        <v>19120458</v>
      </c>
      <c r="B23" s="139" t="s">
        <v>111</v>
      </c>
      <c r="C23" s="138">
        <v>5</v>
      </c>
      <c r="D23" s="138" t="s">
        <v>102</v>
      </c>
      <c r="E23" s="185"/>
      <c r="F23" s="138">
        <f t="shared" si="0"/>
        <v>0</v>
      </c>
      <c r="G23" s="138">
        <f t="shared" si="1"/>
        <v>0</v>
      </c>
      <c r="H23" s="140"/>
      <c r="I23" s="140"/>
      <c r="J23" s="140"/>
      <c r="K23" s="185"/>
    </row>
    <row r="24" spans="1:11" ht="13.2">
      <c r="A24" s="138">
        <v>19120416</v>
      </c>
      <c r="B24" s="139" t="s">
        <v>115</v>
      </c>
      <c r="C24" s="138">
        <v>5</v>
      </c>
      <c r="D24" s="138" t="s">
        <v>102</v>
      </c>
      <c r="E24" s="185"/>
      <c r="F24" s="138">
        <f t="shared" si="0"/>
        <v>0</v>
      </c>
      <c r="G24" s="138">
        <f t="shared" si="1"/>
        <v>0</v>
      </c>
      <c r="H24" s="140"/>
      <c r="I24" s="140"/>
      <c r="J24" s="140"/>
      <c r="K24" s="185"/>
    </row>
    <row r="25" spans="1:11" ht="13.2">
      <c r="A25" s="138">
        <v>19120328</v>
      </c>
      <c r="B25" s="139" t="s">
        <v>118</v>
      </c>
      <c r="C25" s="138">
        <v>5</v>
      </c>
      <c r="D25" s="138" t="s">
        <v>102</v>
      </c>
      <c r="E25" s="185"/>
      <c r="F25" s="138">
        <f t="shared" si="0"/>
        <v>0</v>
      </c>
      <c r="G25" s="138">
        <f t="shared" si="1"/>
        <v>0</v>
      </c>
      <c r="H25" s="140"/>
      <c r="I25" s="140"/>
      <c r="J25" s="140"/>
      <c r="K25" s="185"/>
    </row>
    <row r="26" spans="1:11" ht="13.2">
      <c r="A26" s="138">
        <v>19120368</v>
      </c>
      <c r="B26" s="139" t="s">
        <v>121</v>
      </c>
      <c r="C26" s="138">
        <v>5</v>
      </c>
      <c r="D26" s="138" t="s">
        <v>102</v>
      </c>
      <c r="E26" s="185"/>
      <c r="F26" s="138">
        <f t="shared" si="0"/>
        <v>0</v>
      </c>
      <c r="G26" s="138">
        <f t="shared" si="1"/>
        <v>0</v>
      </c>
      <c r="H26" s="140"/>
      <c r="I26" s="140"/>
      <c r="J26" s="140"/>
      <c r="K26" s="185"/>
    </row>
    <row r="27" spans="1:11" ht="13.2">
      <c r="A27" s="138">
        <v>19120652</v>
      </c>
      <c r="B27" s="139" t="s">
        <v>125</v>
      </c>
      <c r="C27" s="138">
        <v>6</v>
      </c>
      <c r="D27" s="138" t="s">
        <v>124</v>
      </c>
      <c r="E27" s="199" t="s">
        <v>509</v>
      </c>
      <c r="F27" s="138">
        <f t="shared" si="0"/>
        <v>0</v>
      </c>
      <c r="G27" s="138">
        <f t="shared" si="1"/>
        <v>0</v>
      </c>
      <c r="H27" s="138"/>
      <c r="I27" s="138"/>
      <c r="J27" s="140"/>
      <c r="K27" s="202"/>
    </row>
    <row r="28" spans="1:11" ht="13.2">
      <c r="A28" s="138">
        <v>19120662</v>
      </c>
      <c r="B28" s="139" t="s">
        <v>132</v>
      </c>
      <c r="C28" s="138">
        <v>6</v>
      </c>
      <c r="D28" s="138" t="s">
        <v>124</v>
      </c>
      <c r="E28" s="185"/>
      <c r="F28" s="138">
        <f t="shared" si="0"/>
        <v>0</v>
      </c>
      <c r="G28" s="138">
        <f t="shared" si="1"/>
        <v>0</v>
      </c>
      <c r="H28" s="138"/>
      <c r="I28" s="138"/>
      <c r="J28" s="140"/>
      <c r="K28" s="185"/>
    </row>
    <row r="29" spans="1:11" ht="13.2">
      <c r="A29" s="138">
        <v>19120694</v>
      </c>
      <c r="B29" s="139" t="s">
        <v>134</v>
      </c>
      <c r="C29" s="138">
        <v>6</v>
      </c>
      <c r="D29" s="138" t="s">
        <v>124</v>
      </c>
      <c r="E29" s="185"/>
      <c r="F29" s="138">
        <f t="shared" si="0"/>
        <v>0</v>
      </c>
      <c r="G29" s="138">
        <f t="shared" si="1"/>
        <v>0</v>
      </c>
      <c r="H29" s="138"/>
      <c r="I29" s="138"/>
      <c r="J29" s="140"/>
      <c r="K29" s="185"/>
    </row>
    <row r="30" spans="1:11" ht="13.2">
      <c r="A30" s="138">
        <v>19120630</v>
      </c>
      <c r="B30" s="139" t="s">
        <v>136</v>
      </c>
      <c r="C30" s="138">
        <v>6</v>
      </c>
      <c r="D30" s="138" t="s">
        <v>124</v>
      </c>
      <c r="E30" s="185"/>
      <c r="F30" s="138">
        <f t="shared" si="0"/>
        <v>0</v>
      </c>
      <c r="G30" s="138">
        <f t="shared" si="1"/>
        <v>0</v>
      </c>
      <c r="H30" s="138"/>
      <c r="I30" s="138"/>
      <c r="J30" s="140"/>
      <c r="K30" s="185"/>
    </row>
    <row r="31" spans="1:11" ht="13.2">
      <c r="A31" s="138">
        <v>19120695</v>
      </c>
      <c r="B31" s="139" t="s">
        <v>139</v>
      </c>
      <c r="C31" s="138">
        <v>6</v>
      </c>
      <c r="D31" s="138" t="s">
        <v>124</v>
      </c>
      <c r="E31" s="185"/>
      <c r="F31" s="138">
        <f t="shared" si="0"/>
        <v>0</v>
      </c>
      <c r="G31" s="138">
        <f t="shared" si="1"/>
        <v>0</v>
      </c>
      <c r="H31" s="138"/>
      <c r="I31" s="138"/>
      <c r="J31" s="140"/>
      <c r="K31" s="185"/>
    </row>
    <row r="32" spans="1:11" ht="13.2">
      <c r="A32" s="138">
        <v>19120679</v>
      </c>
      <c r="B32" s="141" t="s">
        <v>142</v>
      </c>
      <c r="C32" s="138">
        <v>7</v>
      </c>
      <c r="D32" s="138" t="s">
        <v>141</v>
      </c>
      <c r="E32" s="199" t="s">
        <v>509</v>
      </c>
      <c r="F32" s="138">
        <f t="shared" si="0"/>
        <v>0</v>
      </c>
      <c r="G32" s="138">
        <f t="shared" si="1"/>
        <v>0</v>
      </c>
      <c r="H32" s="138"/>
      <c r="I32" s="138"/>
      <c r="J32" s="140"/>
      <c r="K32" s="202"/>
    </row>
    <row r="33" spans="1:11" ht="13.2">
      <c r="A33" s="138">
        <v>19120693</v>
      </c>
      <c r="B33" s="139" t="s">
        <v>149</v>
      </c>
      <c r="C33" s="138">
        <v>7</v>
      </c>
      <c r="D33" s="138" t="s">
        <v>141</v>
      </c>
      <c r="E33" s="185"/>
      <c r="F33" s="138">
        <f t="shared" si="0"/>
        <v>0</v>
      </c>
      <c r="G33" s="138">
        <f t="shared" si="1"/>
        <v>0</v>
      </c>
      <c r="H33" s="138"/>
      <c r="I33" s="138"/>
      <c r="J33" s="140"/>
      <c r="K33" s="185"/>
    </row>
    <row r="34" spans="1:11" ht="13.2">
      <c r="A34" s="138">
        <v>19120696</v>
      </c>
      <c r="B34" s="139" t="s">
        <v>152</v>
      </c>
      <c r="C34" s="138">
        <v>7</v>
      </c>
      <c r="D34" s="138" t="s">
        <v>141</v>
      </c>
      <c r="E34" s="185"/>
      <c r="F34" s="138">
        <f t="shared" si="0"/>
        <v>0</v>
      </c>
      <c r="G34" s="138">
        <f t="shared" si="1"/>
        <v>0</v>
      </c>
      <c r="H34" s="138"/>
      <c r="I34" s="138"/>
      <c r="J34" s="140"/>
      <c r="K34" s="185"/>
    </row>
    <row r="35" spans="1:11" ht="13.2">
      <c r="A35" s="138">
        <v>19120631</v>
      </c>
      <c r="B35" s="139" t="s">
        <v>154</v>
      </c>
      <c r="C35" s="138">
        <v>7</v>
      </c>
      <c r="D35" s="138" t="s">
        <v>141</v>
      </c>
      <c r="E35" s="185"/>
      <c r="F35" s="138">
        <f t="shared" si="0"/>
        <v>0</v>
      </c>
      <c r="G35" s="138">
        <f t="shared" si="1"/>
        <v>0</v>
      </c>
      <c r="H35" s="138"/>
      <c r="I35" s="138"/>
      <c r="J35" s="140"/>
      <c r="K35" s="185"/>
    </row>
    <row r="36" spans="1:11" ht="13.2">
      <c r="A36" s="138">
        <v>19120680</v>
      </c>
      <c r="B36" s="139" t="s">
        <v>157</v>
      </c>
      <c r="C36" s="138">
        <v>7</v>
      </c>
      <c r="D36" s="138" t="s">
        <v>141</v>
      </c>
      <c r="E36" s="185"/>
      <c r="F36" s="138">
        <f t="shared" si="0"/>
        <v>0</v>
      </c>
      <c r="G36" s="138">
        <f t="shared" si="1"/>
        <v>0</v>
      </c>
      <c r="H36" s="138"/>
      <c r="I36" s="138"/>
      <c r="J36" s="140"/>
      <c r="K36" s="185"/>
    </row>
    <row r="37" spans="1:11" ht="13.2">
      <c r="A37" s="121">
        <v>18120520</v>
      </c>
      <c r="B37" s="122" t="s">
        <v>160</v>
      </c>
      <c r="C37" s="121">
        <v>8</v>
      </c>
      <c r="D37" s="121" t="s">
        <v>159</v>
      </c>
      <c r="E37" s="198" t="s">
        <v>508</v>
      </c>
      <c r="F37" s="121">
        <f t="shared" si="0"/>
        <v>20</v>
      </c>
      <c r="G37" s="121">
        <f t="shared" si="1"/>
        <v>20</v>
      </c>
      <c r="H37" s="121">
        <v>10</v>
      </c>
      <c r="I37" s="121">
        <v>5</v>
      </c>
      <c r="J37" s="121">
        <v>5</v>
      </c>
      <c r="K37" s="192" t="s">
        <v>603</v>
      </c>
    </row>
    <row r="38" spans="1:11" ht="13.2">
      <c r="A38" s="121">
        <v>18120506</v>
      </c>
      <c r="B38" s="122" t="s">
        <v>167</v>
      </c>
      <c r="C38" s="121">
        <v>8</v>
      </c>
      <c r="D38" s="121" t="s">
        <v>159</v>
      </c>
      <c r="E38" s="185"/>
      <c r="F38" s="121">
        <f t="shared" si="0"/>
        <v>20</v>
      </c>
      <c r="G38" s="121">
        <f t="shared" si="1"/>
        <v>20</v>
      </c>
      <c r="H38" s="121">
        <v>10</v>
      </c>
      <c r="I38" s="121">
        <v>5</v>
      </c>
      <c r="J38" s="121">
        <v>5</v>
      </c>
      <c r="K38" s="185"/>
    </row>
    <row r="39" spans="1:11" ht="13.2">
      <c r="A39" s="121">
        <v>19120470</v>
      </c>
      <c r="B39" s="122" t="s">
        <v>170</v>
      </c>
      <c r="C39" s="121">
        <v>8</v>
      </c>
      <c r="D39" s="121" t="s">
        <v>159</v>
      </c>
      <c r="E39" s="185"/>
      <c r="F39" s="121">
        <f t="shared" si="0"/>
        <v>20</v>
      </c>
      <c r="G39" s="121">
        <f t="shared" si="1"/>
        <v>20</v>
      </c>
      <c r="H39" s="121">
        <v>10</v>
      </c>
      <c r="I39" s="121">
        <v>5</v>
      </c>
      <c r="J39" s="121">
        <v>5</v>
      </c>
      <c r="K39" s="185"/>
    </row>
    <row r="40" spans="1:11" ht="13.2">
      <c r="A40" s="121">
        <v>19120318</v>
      </c>
      <c r="B40" s="122" t="s">
        <v>173</v>
      </c>
      <c r="C40" s="121">
        <v>8</v>
      </c>
      <c r="D40" s="121" t="s">
        <v>159</v>
      </c>
      <c r="E40" s="185"/>
      <c r="F40" s="121">
        <f t="shared" si="0"/>
        <v>20</v>
      </c>
      <c r="G40" s="121">
        <f t="shared" si="1"/>
        <v>20</v>
      </c>
      <c r="H40" s="121">
        <v>10</v>
      </c>
      <c r="I40" s="121">
        <v>5</v>
      </c>
      <c r="J40" s="121">
        <v>5</v>
      </c>
      <c r="K40" s="185"/>
    </row>
    <row r="41" spans="1:11" ht="54" customHeight="1">
      <c r="A41" s="121">
        <v>19120402</v>
      </c>
      <c r="B41" s="122" t="s">
        <v>176</v>
      </c>
      <c r="C41" s="121">
        <v>8</v>
      </c>
      <c r="D41" s="121" t="s">
        <v>159</v>
      </c>
      <c r="E41" s="185"/>
      <c r="F41" s="121">
        <f t="shared" si="0"/>
        <v>20</v>
      </c>
      <c r="G41" s="121">
        <f t="shared" si="1"/>
        <v>20</v>
      </c>
      <c r="H41" s="121">
        <v>10</v>
      </c>
      <c r="I41" s="121">
        <v>5</v>
      </c>
      <c r="J41" s="121">
        <v>5</v>
      </c>
      <c r="K41" s="185"/>
    </row>
    <row r="42" spans="1:11" ht="13.2">
      <c r="A42" s="142">
        <v>1712741</v>
      </c>
      <c r="B42" s="143" t="s">
        <v>180</v>
      </c>
      <c r="C42" s="142">
        <v>9</v>
      </c>
      <c r="D42" s="142" t="s">
        <v>179</v>
      </c>
      <c r="E42" s="200" t="s">
        <v>510</v>
      </c>
      <c r="F42" s="142">
        <f t="shared" si="0"/>
        <v>32</v>
      </c>
      <c r="G42" s="142">
        <f t="shared" si="1"/>
        <v>32</v>
      </c>
      <c r="H42" s="142">
        <v>13</v>
      </c>
      <c r="I42" s="142">
        <v>14</v>
      </c>
      <c r="J42" s="142">
        <v>5</v>
      </c>
      <c r="K42" s="203"/>
    </row>
    <row r="43" spans="1:11" ht="13.2">
      <c r="A43" s="142">
        <v>18120478</v>
      </c>
      <c r="B43" s="143" t="s">
        <v>187</v>
      </c>
      <c r="C43" s="142">
        <v>9</v>
      </c>
      <c r="D43" s="142" t="s">
        <v>179</v>
      </c>
      <c r="E43" s="185"/>
      <c r="F43" s="142">
        <f t="shared" si="0"/>
        <v>32</v>
      </c>
      <c r="G43" s="142">
        <f t="shared" si="1"/>
        <v>32</v>
      </c>
      <c r="H43" s="142">
        <v>13</v>
      </c>
      <c r="I43" s="142">
        <v>14</v>
      </c>
      <c r="J43" s="142">
        <v>5</v>
      </c>
      <c r="K43" s="185"/>
    </row>
    <row r="44" spans="1:11" ht="13.2">
      <c r="A44" s="142">
        <v>19120475</v>
      </c>
      <c r="B44" s="143" t="s">
        <v>190</v>
      </c>
      <c r="C44" s="142">
        <v>9</v>
      </c>
      <c r="D44" s="142" t="s">
        <v>179</v>
      </c>
      <c r="E44" s="185"/>
      <c r="F44" s="142">
        <f t="shared" si="0"/>
        <v>32</v>
      </c>
      <c r="G44" s="142">
        <f t="shared" si="1"/>
        <v>32</v>
      </c>
      <c r="H44" s="142">
        <v>13</v>
      </c>
      <c r="I44" s="142">
        <v>14</v>
      </c>
      <c r="J44" s="142">
        <v>5</v>
      </c>
      <c r="K44" s="185"/>
    </row>
    <row r="45" spans="1:11" ht="13.2">
      <c r="A45" s="142">
        <v>19120545</v>
      </c>
      <c r="B45" s="143" t="s">
        <v>193</v>
      </c>
      <c r="C45" s="142">
        <v>9</v>
      </c>
      <c r="D45" s="142" t="s">
        <v>179</v>
      </c>
      <c r="E45" s="185"/>
      <c r="F45" s="142">
        <f t="shared" si="0"/>
        <v>32</v>
      </c>
      <c r="G45" s="142">
        <f t="shared" si="1"/>
        <v>32</v>
      </c>
      <c r="H45" s="142">
        <v>13</v>
      </c>
      <c r="I45" s="142">
        <v>14</v>
      </c>
      <c r="J45" s="142">
        <v>5</v>
      </c>
      <c r="K45" s="185"/>
    </row>
    <row r="46" spans="1:11" ht="13.2">
      <c r="A46" s="142">
        <v>19120625</v>
      </c>
      <c r="B46" s="143" t="s">
        <v>196</v>
      </c>
      <c r="C46" s="142">
        <v>9</v>
      </c>
      <c r="D46" s="142" t="s">
        <v>179</v>
      </c>
      <c r="E46" s="185"/>
      <c r="F46" s="142">
        <f t="shared" si="0"/>
        <v>32</v>
      </c>
      <c r="G46" s="142">
        <f t="shared" si="1"/>
        <v>32</v>
      </c>
      <c r="H46" s="142">
        <v>13</v>
      </c>
      <c r="I46" s="142">
        <v>14</v>
      </c>
      <c r="J46" s="142">
        <v>5</v>
      </c>
      <c r="K46" s="185"/>
    </row>
    <row r="47" spans="1:11" ht="13.2">
      <c r="A47" s="134">
        <v>19120563</v>
      </c>
      <c r="B47" s="135" t="s">
        <v>200</v>
      </c>
      <c r="C47" s="134">
        <v>10</v>
      </c>
      <c r="D47" s="134" t="s">
        <v>199</v>
      </c>
      <c r="E47" s="195" t="s">
        <v>507</v>
      </c>
      <c r="F47" s="134">
        <f t="shared" si="0"/>
        <v>28</v>
      </c>
      <c r="G47" s="134">
        <f t="shared" si="1"/>
        <v>28</v>
      </c>
      <c r="H47" s="134">
        <v>10</v>
      </c>
      <c r="I47" s="134">
        <v>13</v>
      </c>
      <c r="J47" s="134">
        <v>5</v>
      </c>
      <c r="K47" s="196" t="s">
        <v>604</v>
      </c>
    </row>
    <row r="48" spans="1:11" ht="13.2">
      <c r="A48" s="134">
        <v>19120566</v>
      </c>
      <c r="B48" s="135" t="s">
        <v>207</v>
      </c>
      <c r="C48" s="134">
        <v>10</v>
      </c>
      <c r="D48" s="134" t="s">
        <v>199</v>
      </c>
      <c r="E48" s="185"/>
      <c r="F48" s="134">
        <f t="shared" si="0"/>
        <v>28</v>
      </c>
      <c r="G48" s="134">
        <f t="shared" si="1"/>
        <v>28</v>
      </c>
      <c r="H48" s="134">
        <v>10</v>
      </c>
      <c r="I48" s="134">
        <v>13</v>
      </c>
      <c r="J48" s="134">
        <v>5</v>
      </c>
      <c r="K48" s="185"/>
    </row>
    <row r="49" spans="1:11" ht="13.2">
      <c r="A49" s="134">
        <v>19120581</v>
      </c>
      <c r="B49" s="135" t="s">
        <v>210</v>
      </c>
      <c r="C49" s="134">
        <v>10</v>
      </c>
      <c r="D49" s="134" t="s">
        <v>199</v>
      </c>
      <c r="E49" s="185"/>
      <c r="F49" s="134">
        <f t="shared" si="0"/>
        <v>28</v>
      </c>
      <c r="G49" s="134">
        <f t="shared" si="1"/>
        <v>28</v>
      </c>
      <c r="H49" s="134">
        <v>10</v>
      </c>
      <c r="I49" s="134">
        <v>13</v>
      </c>
      <c r="J49" s="134">
        <v>5</v>
      </c>
      <c r="K49" s="185"/>
    </row>
    <row r="50" spans="1:11" ht="13.2">
      <c r="A50" s="134">
        <v>19120582</v>
      </c>
      <c r="B50" s="135" t="s">
        <v>213</v>
      </c>
      <c r="C50" s="134">
        <v>10</v>
      </c>
      <c r="D50" s="134" t="s">
        <v>199</v>
      </c>
      <c r="E50" s="185"/>
      <c r="F50" s="134">
        <f t="shared" si="0"/>
        <v>28</v>
      </c>
      <c r="G50" s="134">
        <f t="shared" si="1"/>
        <v>28</v>
      </c>
      <c r="H50" s="134">
        <v>10</v>
      </c>
      <c r="I50" s="134">
        <v>13</v>
      </c>
      <c r="J50" s="134">
        <v>5</v>
      </c>
      <c r="K50" s="185"/>
    </row>
    <row r="51" spans="1:11" ht="13.2">
      <c r="A51" s="134">
        <v>18120237</v>
      </c>
      <c r="B51" s="135" t="s">
        <v>216</v>
      </c>
      <c r="C51" s="134">
        <v>10</v>
      </c>
      <c r="D51" s="134" t="s">
        <v>199</v>
      </c>
      <c r="E51" s="185"/>
      <c r="F51" s="134">
        <f t="shared" si="0"/>
        <v>28</v>
      </c>
      <c r="G51" s="134">
        <f t="shared" si="1"/>
        <v>28</v>
      </c>
      <c r="H51" s="134">
        <v>10</v>
      </c>
      <c r="I51" s="134">
        <v>13</v>
      </c>
      <c r="J51" s="134">
        <v>5</v>
      </c>
      <c r="K51" s="185"/>
    </row>
    <row r="52" spans="1:11" ht="13.2">
      <c r="A52" s="142">
        <v>19120081</v>
      </c>
      <c r="B52" s="143" t="s">
        <v>220</v>
      </c>
      <c r="C52" s="142">
        <v>11</v>
      </c>
      <c r="D52" s="142" t="s">
        <v>219</v>
      </c>
      <c r="E52" s="200" t="s">
        <v>510</v>
      </c>
      <c r="F52" s="142">
        <f t="shared" si="0"/>
        <v>32</v>
      </c>
      <c r="G52" s="142">
        <f t="shared" si="1"/>
        <v>32</v>
      </c>
      <c r="H52" s="142">
        <v>13</v>
      </c>
      <c r="I52" s="142">
        <v>14</v>
      </c>
      <c r="J52" s="142">
        <v>5</v>
      </c>
      <c r="K52" s="203"/>
    </row>
    <row r="53" spans="1:11" ht="13.2">
      <c r="A53" s="142">
        <v>19120062</v>
      </c>
      <c r="B53" s="143" t="s">
        <v>227</v>
      </c>
      <c r="C53" s="142">
        <v>11</v>
      </c>
      <c r="D53" s="142" t="s">
        <v>219</v>
      </c>
      <c r="E53" s="185"/>
      <c r="F53" s="142">
        <f t="shared" si="0"/>
        <v>32</v>
      </c>
      <c r="G53" s="142">
        <f t="shared" si="1"/>
        <v>32</v>
      </c>
      <c r="H53" s="142">
        <v>13</v>
      </c>
      <c r="I53" s="142">
        <v>14</v>
      </c>
      <c r="J53" s="142">
        <v>5</v>
      </c>
      <c r="K53" s="185"/>
    </row>
    <row r="54" spans="1:11" ht="13.2">
      <c r="A54" s="142">
        <v>19120061</v>
      </c>
      <c r="B54" s="143" t="s">
        <v>230</v>
      </c>
      <c r="C54" s="142">
        <v>11</v>
      </c>
      <c r="D54" s="142" t="s">
        <v>219</v>
      </c>
      <c r="E54" s="185"/>
      <c r="F54" s="142">
        <f t="shared" si="0"/>
        <v>32</v>
      </c>
      <c r="G54" s="142">
        <f t="shared" si="1"/>
        <v>32</v>
      </c>
      <c r="H54" s="142">
        <v>13</v>
      </c>
      <c r="I54" s="142">
        <v>14</v>
      </c>
      <c r="J54" s="142">
        <v>5</v>
      </c>
      <c r="K54" s="185"/>
    </row>
    <row r="55" spans="1:11" ht="13.2">
      <c r="A55" s="142">
        <v>19120125</v>
      </c>
      <c r="B55" s="143" t="s">
        <v>233</v>
      </c>
      <c r="C55" s="142">
        <v>11</v>
      </c>
      <c r="D55" s="142" t="s">
        <v>219</v>
      </c>
      <c r="E55" s="185"/>
      <c r="F55" s="142">
        <f t="shared" si="0"/>
        <v>32</v>
      </c>
      <c r="G55" s="142">
        <f t="shared" si="1"/>
        <v>32</v>
      </c>
      <c r="H55" s="142">
        <v>13</v>
      </c>
      <c r="I55" s="142">
        <v>14</v>
      </c>
      <c r="J55" s="142">
        <v>5</v>
      </c>
      <c r="K55" s="185"/>
    </row>
    <row r="56" spans="1:11" ht="13.2">
      <c r="A56" s="142">
        <v>19120079</v>
      </c>
      <c r="B56" s="143" t="s">
        <v>236</v>
      </c>
      <c r="C56" s="142">
        <v>11</v>
      </c>
      <c r="D56" s="142" t="s">
        <v>219</v>
      </c>
      <c r="E56" s="185"/>
      <c r="F56" s="142">
        <f t="shared" si="0"/>
        <v>32</v>
      </c>
      <c r="G56" s="142">
        <f t="shared" si="1"/>
        <v>32</v>
      </c>
      <c r="H56" s="142">
        <v>13</v>
      </c>
      <c r="I56" s="142">
        <v>14</v>
      </c>
      <c r="J56" s="142">
        <v>5</v>
      </c>
      <c r="K56" s="185"/>
    </row>
    <row r="57" spans="1:11" ht="13.2">
      <c r="A57" s="138">
        <v>19120729</v>
      </c>
      <c r="B57" s="139" t="s">
        <v>240</v>
      </c>
      <c r="C57" s="138">
        <v>12</v>
      </c>
      <c r="D57" s="138" t="s">
        <v>239</v>
      </c>
      <c r="E57" s="199" t="s">
        <v>509</v>
      </c>
      <c r="F57" s="138">
        <f t="shared" si="0"/>
        <v>0</v>
      </c>
      <c r="G57" s="138">
        <f t="shared" si="1"/>
        <v>0</v>
      </c>
      <c r="H57" s="138"/>
      <c r="I57" s="138"/>
      <c r="J57" s="138"/>
      <c r="K57" s="202"/>
    </row>
    <row r="58" spans="1:11" ht="13.2">
      <c r="A58" s="138">
        <v>19120629</v>
      </c>
      <c r="B58" s="139" t="s">
        <v>247</v>
      </c>
      <c r="C58" s="138">
        <v>12</v>
      </c>
      <c r="D58" s="138" t="s">
        <v>239</v>
      </c>
      <c r="E58" s="185"/>
      <c r="F58" s="138">
        <f t="shared" si="0"/>
        <v>0</v>
      </c>
      <c r="G58" s="138">
        <f t="shared" si="1"/>
        <v>0</v>
      </c>
      <c r="H58" s="138"/>
      <c r="I58" s="138"/>
      <c r="J58" s="138"/>
      <c r="K58" s="185"/>
    </row>
    <row r="59" spans="1:11" ht="13.2">
      <c r="A59" s="138">
        <v>19120624</v>
      </c>
      <c r="B59" s="139" t="s">
        <v>250</v>
      </c>
      <c r="C59" s="138">
        <v>12</v>
      </c>
      <c r="D59" s="138" t="s">
        <v>239</v>
      </c>
      <c r="E59" s="185"/>
      <c r="F59" s="138">
        <f t="shared" si="0"/>
        <v>0</v>
      </c>
      <c r="G59" s="138">
        <f t="shared" si="1"/>
        <v>0</v>
      </c>
      <c r="H59" s="138"/>
      <c r="I59" s="138"/>
      <c r="J59" s="138"/>
      <c r="K59" s="185"/>
    </row>
    <row r="60" spans="1:11" ht="13.2">
      <c r="A60" s="138">
        <v>19120605</v>
      </c>
      <c r="B60" s="139" t="s">
        <v>252</v>
      </c>
      <c r="C60" s="138">
        <v>12</v>
      </c>
      <c r="D60" s="138" t="s">
        <v>239</v>
      </c>
      <c r="E60" s="185"/>
      <c r="F60" s="138">
        <f t="shared" si="0"/>
        <v>0</v>
      </c>
      <c r="G60" s="138">
        <f t="shared" si="1"/>
        <v>0</v>
      </c>
      <c r="H60" s="138"/>
      <c r="I60" s="138"/>
      <c r="J60" s="138"/>
      <c r="K60" s="185"/>
    </row>
    <row r="61" spans="1:11" ht="13.2">
      <c r="A61" s="138">
        <v>19120644</v>
      </c>
      <c r="B61" s="139" t="s">
        <v>255</v>
      </c>
      <c r="C61" s="138">
        <v>12</v>
      </c>
      <c r="D61" s="138" t="s">
        <v>239</v>
      </c>
      <c r="E61" s="185"/>
      <c r="F61" s="138">
        <f t="shared" si="0"/>
        <v>0</v>
      </c>
      <c r="G61" s="138">
        <f t="shared" si="1"/>
        <v>0</v>
      </c>
      <c r="H61" s="138"/>
      <c r="I61" s="138"/>
      <c r="J61" s="138"/>
      <c r="K61" s="185"/>
    </row>
    <row r="62" spans="1:11" ht="13.2">
      <c r="A62" s="138">
        <v>19120192</v>
      </c>
      <c r="B62" s="139" t="s">
        <v>258</v>
      </c>
      <c r="C62" s="138">
        <v>13</v>
      </c>
      <c r="D62" s="138" t="s">
        <v>257</v>
      </c>
      <c r="E62" s="199" t="s">
        <v>509</v>
      </c>
      <c r="F62" s="138">
        <f t="shared" si="0"/>
        <v>0</v>
      </c>
      <c r="G62" s="138">
        <f t="shared" si="1"/>
        <v>0</v>
      </c>
      <c r="H62" s="138"/>
      <c r="I62" s="138"/>
      <c r="J62" s="138"/>
      <c r="K62" s="202"/>
    </row>
    <row r="63" spans="1:11" ht="13.2">
      <c r="A63" s="138">
        <v>19120464</v>
      </c>
      <c r="B63" s="139" t="s">
        <v>265</v>
      </c>
      <c r="C63" s="138">
        <v>13</v>
      </c>
      <c r="D63" s="138" t="s">
        <v>257</v>
      </c>
      <c r="E63" s="185"/>
      <c r="F63" s="138">
        <f t="shared" si="0"/>
        <v>0</v>
      </c>
      <c r="G63" s="138">
        <f t="shared" si="1"/>
        <v>0</v>
      </c>
      <c r="H63" s="138"/>
      <c r="I63" s="138"/>
      <c r="J63" s="138"/>
      <c r="K63" s="185"/>
    </row>
    <row r="64" spans="1:11" ht="13.2">
      <c r="A64" s="138">
        <v>19120442</v>
      </c>
      <c r="B64" s="139" t="s">
        <v>268</v>
      </c>
      <c r="C64" s="138">
        <v>13</v>
      </c>
      <c r="D64" s="138" t="s">
        <v>257</v>
      </c>
      <c r="E64" s="185"/>
      <c r="F64" s="138">
        <f t="shared" si="0"/>
        <v>0</v>
      </c>
      <c r="G64" s="138">
        <f t="shared" si="1"/>
        <v>0</v>
      </c>
      <c r="H64" s="138"/>
      <c r="I64" s="138"/>
      <c r="J64" s="138"/>
      <c r="K64" s="185"/>
    </row>
    <row r="65" spans="1:11" ht="13.2">
      <c r="A65" s="138">
        <v>19120465</v>
      </c>
      <c r="B65" s="139" t="s">
        <v>272</v>
      </c>
      <c r="C65" s="138">
        <v>13</v>
      </c>
      <c r="D65" s="138" t="s">
        <v>257</v>
      </c>
      <c r="E65" s="185"/>
      <c r="F65" s="138">
        <f t="shared" si="0"/>
        <v>0</v>
      </c>
      <c r="G65" s="138">
        <f t="shared" si="1"/>
        <v>0</v>
      </c>
      <c r="H65" s="138"/>
      <c r="I65" s="138"/>
      <c r="J65" s="138"/>
      <c r="K65" s="185"/>
    </row>
    <row r="66" spans="1:11" ht="13.2">
      <c r="A66" s="138">
        <v>19120474</v>
      </c>
      <c r="B66" s="139" t="s">
        <v>275</v>
      </c>
      <c r="C66" s="138">
        <v>13</v>
      </c>
      <c r="D66" s="138" t="s">
        <v>257</v>
      </c>
      <c r="E66" s="185"/>
      <c r="F66" s="138">
        <f t="shared" si="0"/>
        <v>0</v>
      </c>
      <c r="G66" s="138">
        <f t="shared" si="1"/>
        <v>0</v>
      </c>
      <c r="H66" s="138"/>
      <c r="I66" s="138"/>
      <c r="J66" s="138"/>
      <c r="K66" s="185"/>
    </row>
    <row r="67" spans="1:11" ht="13.2">
      <c r="A67" s="134">
        <v>19120549</v>
      </c>
      <c r="B67" s="135" t="s">
        <v>279</v>
      </c>
      <c r="C67" s="134">
        <v>14</v>
      </c>
      <c r="D67" s="134" t="s">
        <v>278</v>
      </c>
      <c r="E67" s="195" t="s">
        <v>507</v>
      </c>
      <c r="F67" s="134">
        <f t="shared" si="0"/>
        <v>23</v>
      </c>
      <c r="G67" s="134">
        <f t="shared" si="1"/>
        <v>23</v>
      </c>
      <c r="H67" s="134">
        <v>10</v>
      </c>
      <c r="I67" s="134">
        <v>8</v>
      </c>
      <c r="J67" s="134">
        <v>5</v>
      </c>
      <c r="K67" s="196" t="s">
        <v>605</v>
      </c>
    </row>
    <row r="68" spans="1:11" ht="13.2">
      <c r="A68" s="134">
        <v>19120595</v>
      </c>
      <c r="B68" s="144" t="s">
        <v>286</v>
      </c>
      <c r="C68" s="134">
        <v>14</v>
      </c>
      <c r="D68" s="134" t="s">
        <v>278</v>
      </c>
      <c r="E68" s="185"/>
      <c r="F68" s="134">
        <f t="shared" si="0"/>
        <v>23</v>
      </c>
      <c r="G68" s="134">
        <f t="shared" si="1"/>
        <v>23</v>
      </c>
      <c r="H68" s="134">
        <v>10</v>
      </c>
      <c r="I68" s="134">
        <v>8</v>
      </c>
      <c r="J68" s="134">
        <v>5</v>
      </c>
      <c r="K68" s="185"/>
    </row>
    <row r="69" spans="1:11" ht="13.2">
      <c r="A69" s="134">
        <v>1712292</v>
      </c>
      <c r="B69" s="135" t="s">
        <v>288</v>
      </c>
      <c r="C69" s="134">
        <v>14</v>
      </c>
      <c r="D69" s="134" t="s">
        <v>278</v>
      </c>
      <c r="E69" s="185"/>
      <c r="F69" s="134">
        <f t="shared" si="0"/>
        <v>23</v>
      </c>
      <c r="G69" s="134">
        <f t="shared" si="1"/>
        <v>23</v>
      </c>
      <c r="H69" s="134">
        <v>10</v>
      </c>
      <c r="I69" s="134">
        <v>8</v>
      </c>
      <c r="J69" s="134">
        <v>5</v>
      </c>
      <c r="K69" s="185"/>
    </row>
    <row r="70" spans="1:11" ht="13.2">
      <c r="A70" s="134">
        <v>19120527</v>
      </c>
      <c r="B70" s="135" t="s">
        <v>220</v>
      </c>
      <c r="C70" s="134">
        <v>14</v>
      </c>
      <c r="D70" s="134" t="s">
        <v>278</v>
      </c>
      <c r="E70" s="185"/>
      <c r="F70" s="134">
        <f t="shared" si="0"/>
        <v>23</v>
      </c>
      <c r="G70" s="134">
        <f t="shared" si="1"/>
        <v>23</v>
      </c>
      <c r="H70" s="134">
        <v>10</v>
      </c>
      <c r="I70" s="134">
        <v>8</v>
      </c>
      <c r="J70" s="134">
        <v>5</v>
      </c>
      <c r="K70" s="185"/>
    </row>
    <row r="71" spans="1:11" ht="13.2">
      <c r="A71" s="134">
        <v>1712605</v>
      </c>
      <c r="B71" s="135" t="s">
        <v>293</v>
      </c>
      <c r="C71" s="134">
        <v>14</v>
      </c>
      <c r="D71" s="134" t="s">
        <v>278</v>
      </c>
      <c r="E71" s="185"/>
      <c r="F71" s="134">
        <f t="shared" si="0"/>
        <v>23</v>
      </c>
      <c r="G71" s="134">
        <f t="shared" si="1"/>
        <v>23</v>
      </c>
      <c r="H71" s="134">
        <v>10</v>
      </c>
      <c r="I71" s="134">
        <v>8</v>
      </c>
      <c r="J71" s="134">
        <v>5</v>
      </c>
      <c r="K71" s="185"/>
    </row>
    <row r="72" spans="1:11" ht="13.2">
      <c r="A72" s="121">
        <v>19120190</v>
      </c>
      <c r="B72" s="122" t="s">
        <v>297</v>
      </c>
      <c r="C72" s="121">
        <v>15</v>
      </c>
      <c r="D72" s="121" t="s">
        <v>296</v>
      </c>
      <c r="E72" s="198" t="s">
        <v>508</v>
      </c>
      <c r="F72" s="121">
        <f t="shared" si="0"/>
        <v>27</v>
      </c>
      <c r="G72" s="121">
        <f t="shared" si="1"/>
        <v>27</v>
      </c>
      <c r="H72" s="121">
        <v>15</v>
      </c>
      <c r="I72" s="121">
        <v>7</v>
      </c>
      <c r="J72" s="121">
        <v>5</v>
      </c>
      <c r="K72" s="192" t="s">
        <v>606</v>
      </c>
    </row>
    <row r="73" spans="1:11" ht="13.2">
      <c r="A73" s="121">
        <v>19120540</v>
      </c>
      <c r="B73" s="122" t="s">
        <v>303</v>
      </c>
      <c r="C73" s="121">
        <v>15</v>
      </c>
      <c r="D73" s="121" t="s">
        <v>296</v>
      </c>
      <c r="E73" s="185"/>
      <c r="F73" s="121">
        <f t="shared" si="0"/>
        <v>27</v>
      </c>
      <c r="G73" s="121">
        <f t="shared" si="1"/>
        <v>27</v>
      </c>
      <c r="H73" s="121">
        <v>15</v>
      </c>
      <c r="I73" s="121">
        <v>7</v>
      </c>
      <c r="J73" s="121">
        <v>5</v>
      </c>
      <c r="K73" s="185"/>
    </row>
    <row r="74" spans="1:11" ht="33.75" customHeight="1">
      <c r="A74" s="121">
        <v>19120218</v>
      </c>
      <c r="B74" s="122" t="s">
        <v>305</v>
      </c>
      <c r="C74" s="121">
        <v>15</v>
      </c>
      <c r="D74" s="121" t="s">
        <v>296</v>
      </c>
      <c r="E74" s="185"/>
      <c r="F74" s="121">
        <f t="shared" si="0"/>
        <v>27</v>
      </c>
      <c r="G74" s="121">
        <f t="shared" si="1"/>
        <v>27</v>
      </c>
      <c r="H74" s="121">
        <v>15</v>
      </c>
      <c r="I74" s="121">
        <v>7</v>
      </c>
      <c r="J74" s="121">
        <v>5</v>
      </c>
      <c r="K74" s="185"/>
    </row>
    <row r="75" spans="1:11" ht="45.75" customHeight="1">
      <c r="A75" s="121">
        <v>19120189</v>
      </c>
      <c r="B75" s="122" t="s">
        <v>307</v>
      </c>
      <c r="C75" s="121">
        <v>15</v>
      </c>
      <c r="D75" s="121" t="s">
        <v>296</v>
      </c>
      <c r="E75" s="185"/>
      <c r="F75" s="121">
        <f t="shared" si="0"/>
        <v>27</v>
      </c>
      <c r="G75" s="121">
        <f t="shared" si="1"/>
        <v>27</v>
      </c>
      <c r="H75" s="121">
        <v>15</v>
      </c>
      <c r="I75" s="121">
        <v>7</v>
      </c>
      <c r="J75" s="121">
        <v>5</v>
      </c>
      <c r="K75" s="185"/>
    </row>
    <row r="76" spans="1:11" ht="53.25" customHeight="1">
      <c r="A76" s="121">
        <v>19120593</v>
      </c>
      <c r="B76" s="122" t="s">
        <v>310</v>
      </c>
      <c r="C76" s="121">
        <v>15</v>
      </c>
      <c r="D76" s="121" t="s">
        <v>296</v>
      </c>
      <c r="E76" s="185"/>
      <c r="F76" s="121">
        <f t="shared" si="0"/>
        <v>27</v>
      </c>
      <c r="G76" s="121">
        <f t="shared" si="1"/>
        <v>27</v>
      </c>
      <c r="H76" s="121">
        <v>15</v>
      </c>
      <c r="I76" s="121">
        <v>7</v>
      </c>
      <c r="J76" s="121">
        <v>5</v>
      </c>
      <c r="K76" s="185"/>
    </row>
    <row r="77" spans="1:11" ht="13.2">
      <c r="A77" s="142">
        <v>19120426</v>
      </c>
      <c r="B77" s="143" t="s">
        <v>314</v>
      </c>
      <c r="C77" s="142">
        <v>16</v>
      </c>
      <c r="D77" s="142" t="s">
        <v>313</v>
      </c>
      <c r="E77" s="200" t="s">
        <v>510</v>
      </c>
      <c r="F77" s="142">
        <f t="shared" si="0"/>
        <v>32</v>
      </c>
      <c r="G77" s="142">
        <f t="shared" si="1"/>
        <v>32</v>
      </c>
      <c r="H77" s="142">
        <v>13</v>
      </c>
      <c r="I77" s="142">
        <v>14</v>
      </c>
      <c r="J77" s="142">
        <v>5</v>
      </c>
      <c r="K77" s="203"/>
    </row>
    <row r="78" spans="1:11" ht="13.2">
      <c r="A78" s="142">
        <v>19120302</v>
      </c>
      <c r="B78" s="143" t="s">
        <v>321</v>
      </c>
      <c r="C78" s="142">
        <v>16</v>
      </c>
      <c r="D78" s="142" t="s">
        <v>313</v>
      </c>
      <c r="E78" s="185"/>
      <c r="F78" s="142">
        <f t="shared" si="0"/>
        <v>32</v>
      </c>
      <c r="G78" s="142">
        <f t="shared" si="1"/>
        <v>32</v>
      </c>
      <c r="H78" s="142">
        <v>13</v>
      </c>
      <c r="I78" s="142">
        <v>14</v>
      </c>
      <c r="J78" s="142">
        <v>5</v>
      </c>
      <c r="K78" s="185"/>
    </row>
    <row r="79" spans="1:11" ht="13.2">
      <c r="A79" s="142">
        <v>19120383</v>
      </c>
      <c r="B79" s="143" t="s">
        <v>324</v>
      </c>
      <c r="C79" s="142">
        <v>16</v>
      </c>
      <c r="D79" s="142" t="s">
        <v>313</v>
      </c>
      <c r="E79" s="185"/>
      <c r="F79" s="142">
        <f t="shared" si="0"/>
        <v>32</v>
      </c>
      <c r="G79" s="142">
        <f t="shared" si="1"/>
        <v>32</v>
      </c>
      <c r="H79" s="142">
        <v>13</v>
      </c>
      <c r="I79" s="142">
        <v>14</v>
      </c>
      <c r="J79" s="142">
        <v>5</v>
      </c>
      <c r="K79" s="185"/>
    </row>
    <row r="80" spans="1:11" ht="13.2">
      <c r="A80" s="142">
        <v>19120492</v>
      </c>
      <c r="B80" s="143" t="s">
        <v>327</v>
      </c>
      <c r="C80" s="142">
        <v>16</v>
      </c>
      <c r="D80" s="142" t="s">
        <v>313</v>
      </c>
      <c r="E80" s="185"/>
      <c r="F80" s="142">
        <f t="shared" si="0"/>
        <v>32</v>
      </c>
      <c r="G80" s="142">
        <f t="shared" si="1"/>
        <v>32</v>
      </c>
      <c r="H80" s="142">
        <v>13</v>
      </c>
      <c r="I80" s="142">
        <v>14</v>
      </c>
      <c r="J80" s="142">
        <v>5</v>
      </c>
      <c r="K80" s="185"/>
    </row>
    <row r="81" spans="1:11" ht="13.2">
      <c r="A81" s="142">
        <v>19120496</v>
      </c>
      <c r="B81" s="143" t="s">
        <v>330</v>
      </c>
      <c r="C81" s="142">
        <v>16</v>
      </c>
      <c r="D81" s="142" t="s">
        <v>313</v>
      </c>
      <c r="E81" s="185"/>
      <c r="F81" s="142">
        <f t="shared" si="0"/>
        <v>32</v>
      </c>
      <c r="G81" s="142">
        <f t="shared" si="1"/>
        <v>32</v>
      </c>
      <c r="H81" s="142">
        <v>13</v>
      </c>
      <c r="I81" s="142">
        <v>14</v>
      </c>
      <c r="J81" s="142">
        <v>5</v>
      </c>
      <c r="K81" s="185"/>
    </row>
    <row r="82" spans="1:11" ht="13.2">
      <c r="A82" s="121">
        <v>19120620</v>
      </c>
      <c r="B82" s="122" t="s">
        <v>334</v>
      </c>
      <c r="C82" s="121">
        <v>17</v>
      </c>
      <c r="D82" s="121" t="s">
        <v>333</v>
      </c>
      <c r="E82" s="198" t="s">
        <v>508</v>
      </c>
      <c r="F82" s="121">
        <f t="shared" si="0"/>
        <v>29</v>
      </c>
      <c r="G82" s="121">
        <f t="shared" si="1"/>
        <v>29</v>
      </c>
      <c r="H82" s="121">
        <v>12</v>
      </c>
      <c r="I82" s="121">
        <v>12</v>
      </c>
      <c r="J82" s="121">
        <v>5</v>
      </c>
      <c r="K82" s="192" t="s">
        <v>607</v>
      </c>
    </row>
    <row r="83" spans="1:11" ht="13.2">
      <c r="A83" s="121">
        <v>19120668</v>
      </c>
      <c r="B83" s="122" t="s">
        <v>340</v>
      </c>
      <c r="C83" s="121">
        <v>17</v>
      </c>
      <c r="D83" s="121" t="s">
        <v>333</v>
      </c>
      <c r="E83" s="185"/>
      <c r="F83" s="121">
        <f t="shared" si="0"/>
        <v>29</v>
      </c>
      <c r="G83" s="121">
        <f t="shared" si="1"/>
        <v>29</v>
      </c>
      <c r="H83" s="121">
        <v>12</v>
      </c>
      <c r="I83" s="121">
        <v>12</v>
      </c>
      <c r="J83" s="121">
        <v>5</v>
      </c>
      <c r="K83" s="185"/>
    </row>
    <row r="84" spans="1:11" ht="13.2">
      <c r="A84" s="121">
        <v>19120628</v>
      </c>
      <c r="B84" s="122" t="s">
        <v>343</v>
      </c>
      <c r="C84" s="121">
        <v>17</v>
      </c>
      <c r="D84" s="121" t="s">
        <v>333</v>
      </c>
      <c r="E84" s="185"/>
      <c r="F84" s="121">
        <f t="shared" si="0"/>
        <v>29</v>
      </c>
      <c r="G84" s="121">
        <f t="shared" si="1"/>
        <v>29</v>
      </c>
      <c r="H84" s="121">
        <v>12</v>
      </c>
      <c r="I84" s="121">
        <v>12</v>
      </c>
      <c r="J84" s="121">
        <v>5</v>
      </c>
      <c r="K84" s="185"/>
    </row>
    <row r="85" spans="1:11" ht="30" customHeight="1">
      <c r="A85" s="121">
        <v>19120443</v>
      </c>
      <c r="B85" s="122" t="s">
        <v>346</v>
      </c>
      <c r="C85" s="121">
        <v>17</v>
      </c>
      <c r="D85" s="121" t="s">
        <v>333</v>
      </c>
      <c r="E85" s="185"/>
      <c r="F85" s="121">
        <f t="shared" si="0"/>
        <v>29</v>
      </c>
      <c r="G85" s="121">
        <f t="shared" si="1"/>
        <v>29</v>
      </c>
      <c r="H85" s="121">
        <v>12</v>
      </c>
      <c r="I85" s="121">
        <v>12</v>
      </c>
      <c r="J85" s="121">
        <v>5</v>
      </c>
      <c r="K85" s="185"/>
    </row>
    <row r="86" spans="1:11" ht="45" customHeight="1">
      <c r="A86" s="121">
        <v>19120650</v>
      </c>
      <c r="B86" s="122" t="s">
        <v>349</v>
      </c>
      <c r="C86" s="121">
        <v>17</v>
      </c>
      <c r="D86" s="121" t="s">
        <v>333</v>
      </c>
      <c r="E86" s="185"/>
      <c r="F86" s="121">
        <f t="shared" si="0"/>
        <v>29</v>
      </c>
      <c r="G86" s="121">
        <f t="shared" si="1"/>
        <v>29</v>
      </c>
      <c r="H86" s="121">
        <v>12</v>
      </c>
      <c r="I86" s="121">
        <v>12</v>
      </c>
      <c r="J86" s="121">
        <v>5</v>
      </c>
      <c r="K86" s="185"/>
    </row>
    <row r="87" spans="1:11" ht="13.2">
      <c r="A87" s="138">
        <v>18120514</v>
      </c>
      <c r="B87" s="139" t="s">
        <v>353</v>
      </c>
      <c r="C87" s="138">
        <v>18</v>
      </c>
      <c r="D87" s="138" t="s">
        <v>352</v>
      </c>
      <c r="E87" s="199" t="s">
        <v>509</v>
      </c>
      <c r="F87" s="138">
        <f t="shared" si="0"/>
        <v>0</v>
      </c>
      <c r="G87" s="138">
        <f t="shared" si="1"/>
        <v>0</v>
      </c>
      <c r="H87" s="138"/>
      <c r="I87" s="138"/>
      <c r="J87" s="138"/>
      <c r="K87" s="202"/>
    </row>
    <row r="88" spans="1:11" ht="13.2">
      <c r="A88" s="138">
        <v>18120139</v>
      </c>
      <c r="B88" s="139" t="s">
        <v>360</v>
      </c>
      <c r="C88" s="138">
        <v>18</v>
      </c>
      <c r="D88" s="138" t="s">
        <v>352</v>
      </c>
      <c r="E88" s="185"/>
      <c r="F88" s="138">
        <f t="shared" si="0"/>
        <v>0</v>
      </c>
      <c r="G88" s="138">
        <f t="shared" si="1"/>
        <v>0</v>
      </c>
      <c r="H88" s="138"/>
      <c r="I88" s="138"/>
      <c r="J88" s="138"/>
      <c r="K88" s="185"/>
    </row>
    <row r="89" spans="1:11" ht="13.2">
      <c r="A89" s="138">
        <v>1712603</v>
      </c>
      <c r="B89" s="139" t="s">
        <v>363</v>
      </c>
      <c r="C89" s="138">
        <v>18</v>
      </c>
      <c r="D89" s="138" t="s">
        <v>352</v>
      </c>
      <c r="E89" s="185"/>
      <c r="F89" s="138">
        <f t="shared" si="0"/>
        <v>0</v>
      </c>
      <c r="G89" s="138">
        <f t="shared" si="1"/>
        <v>0</v>
      </c>
      <c r="H89" s="138"/>
      <c r="I89" s="138"/>
      <c r="J89" s="138"/>
      <c r="K89" s="185"/>
    </row>
    <row r="90" spans="1:11" ht="13.2">
      <c r="A90" s="138">
        <v>19120452</v>
      </c>
      <c r="B90" s="139" t="s">
        <v>365</v>
      </c>
      <c r="C90" s="138">
        <v>18</v>
      </c>
      <c r="D90" s="138" t="s">
        <v>352</v>
      </c>
      <c r="E90" s="185"/>
      <c r="F90" s="138">
        <f t="shared" si="0"/>
        <v>0</v>
      </c>
      <c r="G90" s="138">
        <f t="shared" si="1"/>
        <v>0</v>
      </c>
      <c r="H90" s="138"/>
      <c r="I90" s="138"/>
      <c r="J90" s="138"/>
      <c r="K90" s="185"/>
    </row>
    <row r="91" spans="1:11" ht="13.2">
      <c r="A91" s="138">
        <v>18120525</v>
      </c>
      <c r="B91" s="139" t="s">
        <v>369</v>
      </c>
      <c r="C91" s="138">
        <v>18</v>
      </c>
      <c r="D91" s="138" t="s">
        <v>352</v>
      </c>
      <c r="E91" s="185"/>
      <c r="F91" s="138">
        <f t="shared" si="0"/>
        <v>0</v>
      </c>
      <c r="G91" s="138">
        <f t="shared" si="1"/>
        <v>0</v>
      </c>
      <c r="H91" s="138"/>
      <c r="I91" s="138"/>
      <c r="J91" s="138"/>
      <c r="K91" s="185"/>
    </row>
    <row r="92" spans="1:11" ht="13.2">
      <c r="A92" s="130">
        <v>19120721</v>
      </c>
      <c r="B92" s="125" t="s">
        <v>373</v>
      </c>
      <c r="C92" s="121">
        <v>19</v>
      </c>
      <c r="D92" s="121" t="s">
        <v>372</v>
      </c>
      <c r="E92" s="198" t="s">
        <v>508</v>
      </c>
      <c r="F92" s="121">
        <f t="shared" si="0"/>
        <v>30</v>
      </c>
      <c r="G92" s="121">
        <f t="shared" si="1"/>
        <v>30</v>
      </c>
      <c r="H92" s="121">
        <v>15</v>
      </c>
      <c r="I92" s="121">
        <v>10</v>
      </c>
      <c r="J92" s="121">
        <v>5</v>
      </c>
      <c r="K92" s="192" t="s">
        <v>608</v>
      </c>
    </row>
    <row r="93" spans="1:11" ht="13.2">
      <c r="A93" s="121">
        <v>19120728</v>
      </c>
      <c r="B93" s="122" t="s">
        <v>380</v>
      </c>
      <c r="C93" s="121">
        <v>19</v>
      </c>
      <c r="D93" s="121" t="s">
        <v>372</v>
      </c>
      <c r="E93" s="185"/>
      <c r="F93" s="121">
        <f t="shared" si="0"/>
        <v>30</v>
      </c>
      <c r="G93" s="121">
        <f t="shared" si="1"/>
        <v>30</v>
      </c>
      <c r="H93" s="121">
        <v>15</v>
      </c>
      <c r="I93" s="121">
        <v>10</v>
      </c>
      <c r="J93" s="121">
        <v>5</v>
      </c>
      <c r="K93" s="185"/>
    </row>
    <row r="94" spans="1:11" ht="13.2">
      <c r="A94" s="121">
        <v>19120731</v>
      </c>
      <c r="B94" s="122" t="s">
        <v>383</v>
      </c>
      <c r="C94" s="121">
        <v>19</v>
      </c>
      <c r="D94" s="121" t="s">
        <v>372</v>
      </c>
      <c r="E94" s="185"/>
      <c r="F94" s="121">
        <f t="shared" si="0"/>
        <v>30</v>
      </c>
      <c r="G94" s="121">
        <f t="shared" si="1"/>
        <v>30</v>
      </c>
      <c r="H94" s="121">
        <v>15</v>
      </c>
      <c r="I94" s="121">
        <v>10</v>
      </c>
      <c r="J94" s="121">
        <v>5</v>
      </c>
      <c r="K94" s="185"/>
    </row>
    <row r="95" spans="1:11" ht="13.2">
      <c r="A95" s="121">
        <v>19120678</v>
      </c>
      <c r="B95" s="122" t="s">
        <v>386</v>
      </c>
      <c r="C95" s="121">
        <v>19</v>
      </c>
      <c r="D95" s="121" t="s">
        <v>372</v>
      </c>
      <c r="E95" s="185"/>
      <c r="F95" s="121">
        <f t="shared" si="0"/>
        <v>30</v>
      </c>
      <c r="G95" s="121">
        <f t="shared" si="1"/>
        <v>30</v>
      </c>
      <c r="H95" s="121">
        <v>15</v>
      </c>
      <c r="I95" s="121">
        <v>10</v>
      </c>
      <c r="J95" s="121">
        <v>5</v>
      </c>
      <c r="K95" s="185"/>
    </row>
    <row r="96" spans="1:11" ht="13.2">
      <c r="A96" s="121">
        <v>19120699</v>
      </c>
      <c r="B96" s="122" t="s">
        <v>389</v>
      </c>
      <c r="C96" s="121">
        <v>19</v>
      </c>
      <c r="D96" s="121" t="s">
        <v>372</v>
      </c>
      <c r="E96" s="185"/>
      <c r="F96" s="121">
        <f t="shared" si="0"/>
        <v>30</v>
      </c>
      <c r="G96" s="121">
        <f t="shared" si="1"/>
        <v>30</v>
      </c>
      <c r="H96" s="121">
        <v>15</v>
      </c>
      <c r="I96" s="121">
        <v>10</v>
      </c>
      <c r="J96" s="121">
        <v>5</v>
      </c>
      <c r="K96" s="185"/>
    </row>
    <row r="97" spans="1:11" ht="13.2">
      <c r="A97" s="142">
        <v>19120272</v>
      </c>
      <c r="B97" s="143" t="s">
        <v>394</v>
      </c>
      <c r="C97" s="142">
        <v>20</v>
      </c>
      <c r="D97" s="142" t="s">
        <v>392</v>
      </c>
      <c r="E97" s="200" t="s">
        <v>510</v>
      </c>
      <c r="F97" s="142">
        <f t="shared" si="0"/>
        <v>29</v>
      </c>
      <c r="G97" s="142">
        <f t="shared" si="1"/>
        <v>29</v>
      </c>
      <c r="H97" s="142">
        <v>11</v>
      </c>
      <c r="I97" s="142">
        <v>13</v>
      </c>
      <c r="J97" s="142">
        <v>5</v>
      </c>
      <c r="K97" s="203"/>
    </row>
    <row r="98" spans="1:11" ht="13.2">
      <c r="A98" s="142">
        <v>19120260</v>
      </c>
      <c r="B98" s="143" t="s">
        <v>398</v>
      </c>
      <c r="C98" s="142">
        <v>20</v>
      </c>
      <c r="D98" s="142" t="s">
        <v>392</v>
      </c>
      <c r="E98" s="185"/>
      <c r="F98" s="142">
        <f t="shared" si="0"/>
        <v>29</v>
      </c>
      <c r="G98" s="142">
        <f t="shared" si="1"/>
        <v>29</v>
      </c>
      <c r="H98" s="142">
        <v>11</v>
      </c>
      <c r="I98" s="142">
        <v>13</v>
      </c>
      <c r="J98" s="142">
        <v>5</v>
      </c>
      <c r="K98" s="185"/>
    </row>
    <row r="99" spans="1:11" ht="13.2">
      <c r="A99" s="142">
        <v>19120175</v>
      </c>
      <c r="B99" s="143" t="s">
        <v>400</v>
      </c>
      <c r="C99" s="142">
        <v>20</v>
      </c>
      <c r="D99" s="142" t="s">
        <v>392</v>
      </c>
      <c r="E99" s="185"/>
      <c r="F99" s="142">
        <f t="shared" si="0"/>
        <v>29</v>
      </c>
      <c r="G99" s="142">
        <f t="shared" si="1"/>
        <v>29</v>
      </c>
      <c r="H99" s="142">
        <v>11</v>
      </c>
      <c r="I99" s="142">
        <v>13</v>
      </c>
      <c r="J99" s="142">
        <v>5</v>
      </c>
      <c r="K99" s="185"/>
    </row>
    <row r="100" spans="1:11" ht="13.2">
      <c r="A100" s="142">
        <v>19120152</v>
      </c>
      <c r="B100" s="143" t="s">
        <v>403</v>
      </c>
      <c r="C100" s="142">
        <v>20</v>
      </c>
      <c r="D100" s="142" t="s">
        <v>392</v>
      </c>
      <c r="E100" s="185"/>
      <c r="F100" s="142">
        <f t="shared" si="0"/>
        <v>29</v>
      </c>
      <c r="G100" s="142">
        <f t="shared" si="1"/>
        <v>29</v>
      </c>
      <c r="H100" s="142">
        <v>11</v>
      </c>
      <c r="I100" s="142">
        <v>13</v>
      </c>
      <c r="J100" s="142">
        <v>5</v>
      </c>
      <c r="K100" s="185"/>
    </row>
    <row r="101" spans="1:11" ht="13.2">
      <c r="A101" s="142"/>
      <c r="B101" s="143"/>
      <c r="C101" s="142">
        <v>20</v>
      </c>
      <c r="D101" s="142" t="s">
        <v>392</v>
      </c>
      <c r="E101" s="185"/>
      <c r="F101" s="142">
        <f t="shared" si="0"/>
        <v>29</v>
      </c>
      <c r="G101" s="142">
        <f t="shared" si="1"/>
        <v>29</v>
      </c>
      <c r="H101" s="142">
        <v>11</v>
      </c>
      <c r="I101" s="142">
        <v>13</v>
      </c>
      <c r="J101" s="142">
        <v>5</v>
      </c>
      <c r="K101" s="185"/>
    </row>
    <row r="102" spans="1:11" ht="13.2">
      <c r="A102" s="138">
        <v>19120201</v>
      </c>
      <c r="B102" s="139" t="s">
        <v>407</v>
      </c>
      <c r="C102" s="138">
        <v>21</v>
      </c>
      <c r="D102" s="138" t="s">
        <v>406</v>
      </c>
      <c r="E102" s="199" t="s">
        <v>509</v>
      </c>
      <c r="F102" s="138">
        <f t="shared" si="0"/>
        <v>0</v>
      </c>
      <c r="G102" s="138">
        <f t="shared" si="1"/>
        <v>0</v>
      </c>
      <c r="H102" s="138"/>
      <c r="I102" s="138"/>
      <c r="J102" s="138"/>
      <c r="K102" s="202"/>
    </row>
    <row r="103" spans="1:11" ht="13.2">
      <c r="A103" s="138">
        <v>19120250</v>
      </c>
      <c r="B103" s="139" t="s">
        <v>414</v>
      </c>
      <c r="C103" s="138">
        <v>21</v>
      </c>
      <c r="D103" s="138" t="s">
        <v>406</v>
      </c>
      <c r="E103" s="185"/>
      <c r="F103" s="138">
        <f t="shared" si="0"/>
        <v>0</v>
      </c>
      <c r="G103" s="138">
        <f t="shared" si="1"/>
        <v>0</v>
      </c>
      <c r="H103" s="138"/>
      <c r="I103" s="138"/>
      <c r="J103" s="138"/>
      <c r="K103" s="185"/>
    </row>
    <row r="104" spans="1:11" ht="13.2">
      <c r="A104" s="138">
        <v>19120490</v>
      </c>
      <c r="B104" s="139" t="s">
        <v>417</v>
      </c>
      <c r="C104" s="138">
        <v>21</v>
      </c>
      <c r="D104" s="138" t="s">
        <v>406</v>
      </c>
      <c r="E104" s="185"/>
      <c r="F104" s="138">
        <f t="shared" si="0"/>
        <v>0</v>
      </c>
      <c r="G104" s="138">
        <f t="shared" si="1"/>
        <v>0</v>
      </c>
      <c r="H104" s="138"/>
      <c r="I104" s="138"/>
      <c r="J104" s="138"/>
      <c r="K104" s="185"/>
    </row>
    <row r="105" spans="1:11" ht="13.2">
      <c r="A105" s="138">
        <v>19120493</v>
      </c>
      <c r="B105" s="139" t="s">
        <v>420</v>
      </c>
      <c r="C105" s="138">
        <v>21</v>
      </c>
      <c r="D105" s="138" t="s">
        <v>406</v>
      </c>
      <c r="E105" s="185"/>
      <c r="F105" s="138">
        <f t="shared" si="0"/>
        <v>0</v>
      </c>
      <c r="G105" s="138">
        <f t="shared" si="1"/>
        <v>0</v>
      </c>
      <c r="H105" s="138"/>
      <c r="I105" s="138"/>
      <c r="J105" s="138"/>
      <c r="K105" s="185"/>
    </row>
    <row r="106" spans="1:11" ht="13.2">
      <c r="A106" s="138">
        <v>19120497</v>
      </c>
      <c r="B106" s="139" t="s">
        <v>423</v>
      </c>
      <c r="C106" s="138">
        <v>21</v>
      </c>
      <c r="D106" s="138" t="s">
        <v>406</v>
      </c>
      <c r="E106" s="185"/>
      <c r="F106" s="138">
        <f t="shared" si="0"/>
        <v>0</v>
      </c>
      <c r="G106" s="138">
        <f t="shared" si="1"/>
        <v>0</v>
      </c>
      <c r="H106" s="138"/>
      <c r="I106" s="138"/>
      <c r="J106" s="138"/>
      <c r="K106" s="185"/>
    </row>
    <row r="107" spans="1:11" ht="13.2">
      <c r="A107" s="145">
        <v>18120419</v>
      </c>
      <c r="B107" s="144" t="s">
        <v>426</v>
      </c>
      <c r="C107" s="134">
        <v>22</v>
      </c>
      <c r="D107" s="134">
        <v>22</v>
      </c>
      <c r="E107" s="195" t="s">
        <v>507</v>
      </c>
      <c r="F107" s="134">
        <f t="shared" si="0"/>
        <v>35</v>
      </c>
      <c r="G107" s="134">
        <f t="shared" si="1"/>
        <v>35</v>
      </c>
      <c r="H107" s="134">
        <v>15</v>
      </c>
      <c r="I107" s="134">
        <v>15</v>
      </c>
      <c r="J107" s="134">
        <v>5</v>
      </c>
      <c r="K107" s="196" t="s">
        <v>609</v>
      </c>
    </row>
    <row r="108" spans="1:11" ht="13.2">
      <c r="A108" s="134">
        <v>19120058</v>
      </c>
      <c r="B108" s="135" t="s">
        <v>433</v>
      </c>
      <c r="C108" s="134">
        <v>22</v>
      </c>
      <c r="D108" s="134">
        <v>22</v>
      </c>
      <c r="E108" s="185"/>
      <c r="F108" s="134">
        <f t="shared" si="0"/>
        <v>35</v>
      </c>
      <c r="G108" s="134">
        <f t="shared" si="1"/>
        <v>35</v>
      </c>
      <c r="H108" s="134">
        <v>15</v>
      </c>
      <c r="I108" s="134">
        <v>15</v>
      </c>
      <c r="J108" s="134">
        <v>5</v>
      </c>
      <c r="K108" s="185"/>
    </row>
    <row r="109" spans="1:11" ht="13.2">
      <c r="A109" s="134">
        <v>19120060</v>
      </c>
      <c r="B109" s="135" t="s">
        <v>435</v>
      </c>
      <c r="C109" s="134">
        <v>22</v>
      </c>
      <c r="D109" s="134">
        <v>22</v>
      </c>
      <c r="E109" s="185"/>
      <c r="F109" s="134">
        <f t="shared" si="0"/>
        <v>35</v>
      </c>
      <c r="G109" s="134">
        <f t="shared" si="1"/>
        <v>35</v>
      </c>
      <c r="H109" s="134">
        <v>15</v>
      </c>
      <c r="I109" s="134">
        <v>15</v>
      </c>
      <c r="J109" s="134">
        <v>5</v>
      </c>
      <c r="K109" s="185"/>
    </row>
    <row r="110" spans="1:11" ht="13.2">
      <c r="A110" s="134">
        <v>19120064</v>
      </c>
      <c r="B110" s="137" t="s">
        <v>437</v>
      </c>
      <c r="C110" s="134">
        <v>22</v>
      </c>
      <c r="D110" s="134">
        <v>22</v>
      </c>
      <c r="E110" s="185"/>
      <c r="F110" s="134">
        <f t="shared" si="0"/>
        <v>35</v>
      </c>
      <c r="G110" s="134">
        <f t="shared" si="1"/>
        <v>35</v>
      </c>
      <c r="H110" s="134">
        <v>15</v>
      </c>
      <c r="I110" s="134">
        <v>15</v>
      </c>
      <c r="J110" s="134">
        <v>5</v>
      </c>
      <c r="K110" s="185"/>
    </row>
    <row r="111" spans="1:11" ht="13.2">
      <c r="A111" s="134">
        <v>19120167</v>
      </c>
      <c r="B111" s="135" t="s">
        <v>440</v>
      </c>
      <c r="C111" s="134">
        <v>22</v>
      </c>
      <c r="D111" s="134">
        <v>22</v>
      </c>
      <c r="E111" s="185"/>
      <c r="F111" s="134">
        <f t="shared" si="0"/>
        <v>35</v>
      </c>
      <c r="G111" s="134">
        <f t="shared" si="1"/>
        <v>35</v>
      </c>
      <c r="H111" s="134">
        <v>15</v>
      </c>
      <c r="I111" s="134">
        <v>15</v>
      </c>
      <c r="J111" s="134">
        <v>5</v>
      </c>
      <c r="K111" s="185"/>
    </row>
    <row r="112" spans="1:11" ht="13.2">
      <c r="A112" s="138">
        <v>19120508</v>
      </c>
      <c r="B112" s="139" t="s">
        <v>443</v>
      </c>
      <c r="C112" s="138">
        <v>23</v>
      </c>
      <c r="D112" s="138" t="s">
        <v>442</v>
      </c>
      <c r="E112" s="199" t="s">
        <v>509</v>
      </c>
      <c r="F112" s="138">
        <f t="shared" si="0"/>
        <v>0</v>
      </c>
      <c r="G112" s="138">
        <f t="shared" si="1"/>
        <v>0</v>
      </c>
      <c r="H112" s="138"/>
      <c r="I112" s="138"/>
      <c r="J112" s="138"/>
      <c r="K112" s="202"/>
    </row>
    <row r="113" spans="1:11" ht="13.2">
      <c r="A113" s="138">
        <v>19120366</v>
      </c>
      <c r="B113" s="139" t="s">
        <v>451</v>
      </c>
      <c r="C113" s="138">
        <v>23</v>
      </c>
      <c r="D113" s="138" t="s">
        <v>442</v>
      </c>
      <c r="E113" s="185"/>
      <c r="F113" s="138">
        <f t="shared" si="0"/>
        <v>0</v>
      </c>
      <c r="G113" s="138">
        <f t="shared" si="1"/>
        <v>0</v>
      </c>
      <c r="H113" s="138"/>
      <c r="I113" s="138"/>
      <c r="J113" s="138"/>
      <c r="K113" s="185"/>
    </row>
    <row r="114" spans="1:11" ht="13.2">
      <c r="A114" s="138">
        <v>1612818</v>
      </c>
      <c r="B114" s="139" t="s">
        <v>453</v>
      </c>
      <c r="C114" s="138">
        <v>23</v>
      </c>
      <c r="D114" s="138" t="s">
        <v>442</v>
      </c>
      <c r="E114" s="185"/>
      <c r="F114" s="138">
        <f t="shared" si="0"/>
        <v>0</v>
      </c>
      <c r="G114" s="138">
        <f t="shared" si="1"/>
        <v>0</v>
      </c>
      <c r="H114" s="138"/>
      <c r="I114" s="138"/>
      <c r="J114" s="138"/>
      <c r="K114" s="185"/>
    </row>
    <row r="115" spans="1:11" ht="13.2">
      <c r="A115" s="138">
        <v>19120486</v>
      </c>
      <c r="B115" s="139" t="s">
        <v>455</v>
      </c>
      <c r="C115" s="138">
        <v>23</v>
      </c>
      <c r="D115" s="138" t="s">
        <v>442</v>
      </c>
      <c r="E115" s="185"/>
      <c r="F115" s="138">
        <f t="shared" si="0"/>
        <v>0</v>
      </c>
      <c r="G115" s="138">
        <f t="shared" si="1"/>
        <v>0</v>
      </c>
      <c r="H115" s="138"/>
      <c r="I115" s="138"/>
      <c r="J115" s="138"/>
      <c r="K115" s="185"/>
    </row>
    <row r="116" spans="1:11" ht="13.2">
      <c r="A116" s="146"/>
      <c r="B116" s="139"/>
      <c r="C116" s="138">
        <v>23</v>
      </c>
      <c r="D116" s="138" t="s">
        <v>442</v>
      </c>
      <c r="E116" s="185"/>
      <c r="F116" s="138">
        <f t="shared" si="0"/>
        <v>0</v>
      </c>
      <c r="G116" s="138">
        <f t="shared" si="1"/>
        <v>0</v>
      </c>
      <c r="H116" s="138"/>
      <c r="I116" s="138"/>
      <c r="J116" s="138"/>
      <c r="K116" s="185"/>
    </row>
    <row r="117" spans="1:11" ht="13.2">
      <c r="A117" s="121">
        <v>19120444</v>
      </c>
      <c r="B117" s="122" t="s">
        <v>459</v>
      </c>
      <c r="C117" s="121">
        <v>24</v>
      </c>
      <c r="D117" s="121" t="s">
        <v>458</v>
      </c>
      <c r="E117" s="198" t="s">
        <v>508</v>
      </c>
      <c r="F117" s="121">
        <f t="shared" si="0"/>
        <v>35</v>
      </c>
      <c r="G117" s="121">
        <f t="shared" si="1"/>
        <v>35</v>
      </c>
      <c r="H117" s="121">
        <v>15</v>
      </c>
      <c r="I117" s="121">
        <v>15</v>
      </c>
      <c r="J117" s="121">
        <v>5</v>
      </c>
      <c r="K117" s="192" t="s">
        <v>610</v>
      </c>
    </row>
    <row r="118" spans="1:11" ht="13.2">
      <c r="A118" s="121">
        <v>18120657</v>
      </c>
      <c r="B118" s="122" t="s">
        <v>466</v>
      </c>
      <c r="C118" s="121">
        <v>24</v>
      </c>
      <c r="D118" s="121" t="s">
        <v>458</v>
      </c>
      <c r="E118" s="185"/>
      <c r="F118" s="121">
        <f t="shared" si="0"/>
        <v>35</v>
      </c>
      <c r="G118" s="121">
        <f t="shared" si="1"/>
        <v>35</v>
      </c>
      <c r="H118" s="121">
        <v>15</v>
      </c>
      <c r="I118" s="121">
        <v>15</v>
      </c>
      <c r="J118" s="121">
        <v>5</v>
      </c>
      <c r="K118" s="185"/>
    </row>
    <row r="119" spans="1:11" ht="13.2">
      <c r="A119" s="121">
        <v>18120577</v>
      </c>
      <c r="B119" s="122" t="s">
        <v>470</v>
      </c>
      <c r="C119" s="121">
        <v>24</v>
      </c>
      <c r="D119" s="121" t="s">
        <v>458</v>
      </c>
      <c r="E119" s="185"/>
      <c r="F119" s="121">
        <f t="shared" si="0"/>
        <v>35</v>
      </c>
      <c r="G119" s="121">
        <f t="shared" si="1"/>
        <v>35</v>
      </c>
      <c r="H119" s="121">
        <v>15</v>
      </c>
      <c r="I119" s="121">
        <v>15</v>
      </c>
      <c r="J119" s="121">
        <v>5</v>
      </c>
      <c r="K119" s="185"/>
    </row>
    <row r="120" spans="1:11" ht="13.2">
      <c r="A120" s="121">
        <v>18120590</v>
      </c>
      <c r="B120" s="122" t="s">
        <v>473</v>
      </c>
      <c r="C120" s="121">
        <v>24</v>
      </c>
      <c r="D120" s="121" t="s">
        <v>458</v>
      </c>
      <c r="E120" s="185"/>
      <c r="F120" s="121">
        <f t="shared" si="0"/>
        <v>35</v>
      </c>
      <c r="G120" s="121">
        <f t="shared" si="1"/>
        <v>35</v>
      </c>
      <c r="H120" s="121">
        <v>15</v>
      </c>
      <c r="I120" s="121">
        <v>15</v>
      </c>
      <c r="J120" s="121">
        <v>5</v>
      </c>
      <c r="K120" s="185"/>
    </row>
    <row r="121" spans="1:11" ht="13.2">
      <c r="A121" s="121">
        <v>18120505</v>
      </c>
      <c r="B121" s="122" t="s">
        <v>476</v>
      </c>
      <c r="C121" s="121">
        <v>24</v>
      </c>
      <c r="D121" s="121" t="s">
        <v>458</v>
      </c>
      <c r="E121" s="185"/>
      <c r="F121" s="121">
        <f t="shared" si="0"/>
        <v>35</v>
      </c>
      <c r="G121" s="121">
        <f t="shared" si="1"/>
        <v>35</v>
      </c>
      <c r="H121" s="121">
        <v>15</v>
      </c>
      <c r="I121" s="121">
        <v>15</v>
      </c>
      <c r="J121" s="121">
        <v>5</v>
      </c>
      <c r="K121" s="185"/>
    </row>
    <row r="122" spans="1:11" ht="13.2">
      <c r="A122" s="131"/>
      <c r="B122" s="131"/>
      <c r="C122" s="131"/>
      <c r="D122" s="131"/>
      <c r="E122" s="131"/>
      <c r="F122" s="131"/>
      <c r="G122" s="131"/>
      <c r="H122" s="131"/>
      <c r="I122" s="131"/>
      <c r="J122" s="131"/>
      <c r="K122" s="132"/>
    </row>
    <row r="123" spans="1:11" ht="13.2">
      <c r="A123" s="131"/>
      <c r="B123" s="131"/>
      <c r="C123" s="131"/>
      <c r="D123" s="131"/>
      <c r="E123" s="131"/>
      <c r="F123" s="131"/>
      <c r="G123" s="131"/>
      <c r="H123" s="131"/>
      <c r="I123" s="131"/>
      <c r="J123" s="131"/>
      <c r="K123" s="132"/>
    </row>
    <row r="124" spans="1:11" ht="13.2">
      <c r="A124" s="131"/>
      <c r="B124" s="131"/>
      <c r="C124" s="131"/>
      <c r="D124" s="131"/>
      <c r="E124" s="131"/>
      <c r="F124" s="131"/>
      <c r="G124" s="131"/>
      <c r="H124" s="131"/>
      <c r="I124" s="131"/>
      <c r="J124" s="131"/>
      <c r="K124" s="132"/>
    </row>
    <row r="125" spans="1:11" ht="13.2">
      <c r="A125" s="131"/>
      <c r="B125" s="131"/>
      <c r="C125" s="131"/>
      <c r="D125" s="131"/>
      <c r="E125" s="131"/>
      <c r="F125" s="131"/>
      <c r="G125" s="131"/>
      <c r="H125" s="131"/>
      <c r="I125" s="131"/>
      <c r="J125" s="131"/>
      <c r="K125" s="132"/>
    </row>
    <row r="126" spans="1:11" ht="13.2">
      <c r="A126" s="131"/>
      <c r="B126" s="131"/>
      <c r="C126" s="131"/>
      <c r="D126" s="131"/>
      <c r="E126" s="131"/>
      <c r="F126" s="131"/>
      <c r="G126" s="131"/>
      <c r="H126" s="131"/>
      <c r="I126" s="131"/>
      <c r="J126" s="131"/>
      <c r="K126" s="132"/>
    </row>
    <row r="127" spans="1:11" ht="13.2">
      <c r="A127" s="131"/>
      <c r="B127" s="131"/>
      <c r="C127" s="131"/>
      <c r="D127" s="131"/>
      <c r="E127" s="131"/>
      <c r="F127" s="131"/>
      <c r="G127" s="131"/>
      <c r="H127" s="131"/>
      <c r="I127" s="131"/>
      <c r="J127" s="131"/>
      <c r="K127" s="132"/>
    </row>
    <row r="128" spans="1:11" ht="13.2">
      <c r="A128" s="131"/>
      <c r="B128" s="131"/>
      <c r="C128" s="131"/>
      <c r="D128" s="131"/>
      <c r="E128" s="131"/>
      <c r="F128" s="131"/>
      <c r="G128" s="131"/>
      <c r="H128" s="131"/>
      <c r="I128" s="131"/>
      <c r="J128" s="131"/>
      <c r="K128" s="132"/>
    </row>
    <row r="129" spans="1:11" ht="13.2">
      <c r="A129" s="131"/>
      <c r="B129" s="131"/>
      <c r="C129" s="131"/>
      <c r="D129" s="131"/>
      <c r="E129" s="131"/>
      <c r="F129" s="131"/>
      <c r="G129" s="131"/>
      <c r="H129" s="131"/>
      <c r="I129" s="131"/>
      <c r="J129" s="131"/>
      <c r="K129" s="132"/>
    </row>
    <row r="130" spans="1:11" ht="13.2">
      <c r="A130" s="131"/>
      <c r="B130" s="131"/>
      <c r="C130" s="131"/>
      <c r="D130" s="131"/>
      <c r="E130" s="131"/>
      <c r="F130" s="131"/>
      <c r="G130" s="131"/>
      <c r="H130" s="131"/>
      <c r="I130" s="131"/>
      <c r="J130" s="131"/>
      <c r="K130" s="132"/>
    </row>
    <row r="131" spans="1:11" ht="13.2">
      <c r="A131" s="131"/>
      <c r="B131" s="131"/>
      <c r="C131" s="131"/>
      <c r="D131" s="131"/>
      <c r="E131" s="131"/>
      <c r="F131" s="131"/>
      <c r="G131" s="131"/>
      <c r="H131" s="131"/>
      <c r="I131" s="131"/>
      <c r="J131" s="131"/>
      <c r="K131" s="132"/>
    </row>
    <row r="132" spans="1:11" ht="13.2">
      <c r="A132" s="131"/>
      <c r="B132" s="131"/>
      <c r="C132" s="131"/>
      <c r="D132" s="131"/>
      <c r="E132" s="131"/>
      <c r="F132" s="131"/>
      <c r="G132" s="131"/>
      <c r="H132" s="131"/>
      <c r="I132" s="131"/>
      <c r="J132" s="131"/>
      <c r="K132" s="132"/>
    </row>
    <row r="133" spans="1:11" ht="13.2">
      <c r="A133" s="131"/>
      <c r="B133" s="131"/>
      <c r="C133" s="131"/>
      <c r="D133" s="131"/>
      <c r="E133" s="131"/>
      <c r="F133" s="131"/>
      <c r="G133" s="131"/>
      <c r="H133" s="131"/>
      <c r="I133" s="131"/>
      <c r="J133" s="131"/>
      <c r="K133" s="132"/>
    </row>
    <row r="134" spans="1:11" ht="13.2">
      <c r="A134" s="131"/>
      <c r="B134" s="131"/>
      <c r="C134" s="131"/>
      <c r="D134" s="131"/>
      <c r="E134" s="131"/>
      <c r="F134" s="131"/>
      <c r="G134" s="131"/>
      <c r="H134" s="131"/>
      <c r="I134" s="131"/>
      <c r="J134" s="131"/>
      <c r="K134" s="132"/>
    </row>
    <row r="135" spans="1:11" ht="13.2">
      <c r="A135" s="131"/>
      <c r="B135" s="131"/>
      <c r="C135" s="131"/>
      <c r="D135" s="131"/>
      <c r="E135" s="131"/>
      <c r="F135" s="131"/>
      <c r="G135" s="131"/>
      <c r="H135" s="131"/>
      <c r="I135" s="131"/>
      <c r="J135" s="131"/>
      <c r="K135" s="132"/>
    </row>
    <row r="136" spans="1:11" ht="13.2">
      <c r="A136" s="131"/>
      <c r="B136" s="131"/>
      <c r="C136" s="131"/>
      <c r="D136" s="131"/>
      <c r="E136" s="131"/>
      <c r="F136" s="131"/>
      <c r="G136" s="131"/>
      <c r="H136" s="131"/>
      <c r="I136" s="131"/>
      <c r="J136" s="131"/>
      <c r="K136" s="132"/>
    </row>
    <row r="137" spans="1:11" ht="13.2">
      <c r="A137" s="131"/>
      <c r="B137" s="131"/>
      <c r="C137" s="131"/>
      <c r="D137" s="131"/>
      <c r="E137" s="131"/>
      <c r="F137" s="131"/>
      <c r="G137" s="131"/>
      <c r="H137" s="131"/>
      <c r="I137" s="131"/>
      <c r="J137" s="131"/>
      <c r="K137" s="132"/>
    </row>
    <row r="138" spans="1:11" ht="13.2">
      <c r="A138" s="131"/>
      <c r="B138" s="131"/>
      <c r="C138" s="131"/>
      <c r="D138" s="131"/>
      <c r="E138" s="131"/>
      <c r="F138" s="131"/>
      <c r="G138" s="131"/>
      <c r="H138" s="131"/>
      <c r="I138" s="131"/>
      <c r="J138" s="131"/>
      <c r="K138" s="132"/>
    </row>
    <row r="139" spans="1:11" ht="13.2">
      <c r="A139" s="131"/>
      <c r="B139" s="131"/>
      <c r="C139" s="131"/>
      <c r="D139" s="131"/>
      <c r="E139" s="131"/>
      <c r="F139" s="131"/>
      <c r="G139" s="131"/>
      <c r="H139" s="131"/>
      <c r="I139" s="131"/>
      <c r="J139" s="131"/>
      <c r="K139" s="132"/>
    </row>
    <row r="140" spans="1:11" ht="13.2">
      <c r="A140" s="131"/>
      <c r="B140" s="131"/>
      <c r="C140" s="131"/>
      <c r="D140" s="131"/>
      <c r="E140" s="131"/>
      <c r="F140" s="131"/>
      <c r="G140" s="131"/>
      <c r="H140" s="131"/>
      <c r="I140" s="131"/>
      <c r="J140" s="131"/>
      <c r="K140" s="132"/>
    </row>
    <row r="141" spans="1:11" ht="13.2">
      <c r="A141" s="131"/>
      <c r="B141" s="131"/>
      <c r="C141" s="131"/>
      <c r="D141" s="131"/>
      <c r="E141" s="131"/>
      <c r="F141" s="131"/>
      <c r="G141" s="131"/>
      <c r="H141" s="131"/>
      <c r="I141" s="131"/>
      <c r="J141" s="131"/>
      <c r="K141" s="132"/>
    </row>
    <row r="142" spans="1:11" ht="13.2">
      <c r="A142" s="131"/>
      <c r="B142" s="131"/>
      <c r="C142" s="131"/>
      <c r="D142" s="131"/>
      <c r="E142" s="131"/>
      <c r="F142" s="131"/>
      <c r="G142" s="131"/>
      <c r="H142" s="131"/>
      <c r="I142" s="131"/>
      <c r="J142" s="131"/>
      <c r="K142" s="132"/>
    </row>
    <row r="143" spans="1:11" ht="13.2">
      <c r="A143" s="131"/>
      <c r="B143" s="131"/>
      <c r="C143" s="131"/>
      <c r="D143" s="131"/>
      <c r="E143" s="131"/>
      <c r="F143" s="131"/>
      <c r="G143" s="131"/>
      <c r="H143" s="131"/>
      <c r="I143" s="131"/>
      <c r="J143" s="131"/>
      <c r="K143" s="132"/>
    </row>
    <row r="144" spans="1:11" ht="13.2">
      <c r="A144" s="131"/>
      <c r="B144" s="131"/>
      <c r="C144" s="131"/>
      <c r="D144" s="131"/>
      <c r="E144" s="131"/>
      <c r="F144" s="131"/>
      <c r="G144" s="131"/>
      <c r="H144" s="131"/>
      <c r="I144" s="131"/>
      <c r="J144" s="131"/>
      <c r="K144" s="132"/>
    </row>
    <row r="145" spans="1:11" ht="13.2">
      <c r="A145" s="131"/>
      <c r="B145" s="131"/>
      <c r="C145" s="131"/>
      <c r="D145" s="131"/>
      <c r="E145" s="131"/>
      <c r="F145" s="131"/>
      <c r="G145" s="131"/>
      <c r="H145" s="131"/>
      <c r="I145" s="131"/>
      <c r="J145" s="131"/>
      <c r="K145" s="132"/>
    </row>
    <row r="146" spans="1:11" ht="13.2">
      <c r="A146" s="131"/>
      <c r="B146" s="131"/>
      <c r="C146" s="131"/>
      <c r="D146" s="131"/>
      <c r="E146" s="131"/>
      <c r="F146" s="131"/>
      <c r="G146" s="131"/>
      <c r="H146" s="131"/>
      <c r="I146" s="131"/>
      <c r="J146" s="131"/>
      <c r="K146" s="132"/>
    </row>
    <row r="147" spans="1:11" ht="13.2">
      <c r="A147" s="131"/>
      <c r="B147" s="131"/>
      <c r="C147" s="131"/>
      <c r="D147" s="131"/>
      <c r="E147" s="131"/>
      <c r="F147" s="131"/>
      <c r="G147" s="131"/>
      <c r="H147" s="131"/>
      <c r="I147" s="131"/>
      <c r="J147" s="131"/>
      <c r="K147" s="132"/>
    </row>
    <row r="148" spans="1:11" ht="13.2">
      <c r="A148" s="131"/>
      <c r="B148" s="131"/>
      <c r="C148" s="131"/>
      <c r="D148" s="131"/>
      <c r="E148" s="131"/>
      <c r="F148" s="131"/>
      <c r="G148" s="131"/>
      <c r="H148" s="131"/>
      <c r="I148" s="131"/>
      <c r="J148" s="131"/>
      <c r="K148" s="132"/>
    </row>
    <row r="149" spans="1:11" ht="13.2">
      <c r="A149" s="131"/>
      <c r="B149" s="131"/>
      <c r="C149" s="131"/>
      <c r="D149" s="131"/>
      <c r="E149" s="131"/>
      <c r="F149" s="131"/>
      <c r="G149" s="131"/>
      <c r="H149" s="131"/>
      <c r="I149" s="131"/>
      <c r="J149" s="131"/>
      <c r="K149" s="132"/>
    </row>
    <row r="150" spans="1:11" ht="13.2">
      <c r="A150" s="131"/>
      <c r="B150" s="131"/>
      <c r="C150" s="131"/>
      <c r="D150" s="131"/>
      <c r="E150" s="131"/>
      <c r="F150" s="131"/>
      <c r="G150" s="131"/>
      <c r="H150" s="131"/>
      <c r="I150" s="131"/>
      <c r="J150" s="131"/>
      <c r="K150" s="132"/>
    </row>
    <row r="151" spans="1:11" ht="13.2">
      <c r="A151" s="131"/>
      <c r="B151" s="131"/>
      <c r="C151" s="131"/>
      <c r="D151" s="131"/>
      <c r="E151" s="131"/>
      <c r="F151" s="131"/>
      <c r="G151" s="131"/>
      <c r="H151" s="131"/>
      <c r="I151" s="131"/>
      <c r="J151" s="131"/>
      <c r="K151" s="132"/>
    </row>
    <row r="152" spans="1:11" ht="13.2">
      <c r="A152" s="131"/>
      <c r="B152" s="131"/>
      <c r="C152" s="131"/>
      <c r="D152" s="131"/>
      <c r="E152" s="131"/>
      <c r="F152" s="131"/>
      <c r="G152" s="131"/>
      <c r="H152" s="131"/>
      <c r="I152" s="131"/>
      <c r="J152" s="131"/>
      <c r="K152" s="132"/>
    </row>
    <row r="153" spans="1:11" ht="13.2">
      <c r="A153" s="131"/>
      <c r="B153" s="131"/>
      <c r="C153" s="131"/>
      <c r="D153" s="131"/>
      <c r="E153" s="131"/>
      <c r="F153" s="131"/>
      <c r="G153" s="131"/>
      <c r="H153" s="131"/>
      <c r="I153" s="131"/>
      <c r="J153" s="131"/>
      <c r="K153" s="132"/>
    </row>
    <row r="154" spans="1:11" ht="13.2">
      <c r="A154" s="131"/>
      <c r="B154" s="131"/>
      <c r="C154" s="131"/>
      <c r="D154" s="131"/>
      <c r="E154" s="131"/>
      <c r="F154" s="131"/>
      <c r="G154" s="131"/>
      <c r="H154" s="131"/>
      <c r="I154" s="131"/>
      <c r="J154" s="131"/>
      <c r="K154" s="132"/>
    </row>
    <row r="155" spans="1:11" ht="13.2">
      <c r="A155" s="131"/>
      <c r="B155" s="131"/>
      <c r="C155" s="131"/>
      <c r="D155" s="131"/>
      <c r="E155" s="131"/>
      <c r="F155" s="131"/>
      <c r="G155" s="131"/>
      <c r="H155" s="131"/>
      <c r="I155" s="131"/>
      <c r="J155" s="131"/>
      <c r="K155" s="132"/>
    </row>
    <row r="156" spans="1:11" ht="13.2">
      <c r="A156" s="131"/>
      <c r="B156" s="131"/>
      <c r="C156" s="131"/>
      <c r="D156" s="131"/>
      <c r="E156" s="131"/>
      <c r="F156" s="131"/>
      <c r="G156" s="131"/>
      <c r="H156" s="131"/>
      <c r="I156" s="131"/>
      <c r="J156" s="131"/>
      <c r="K156" s="132"/>
    </row>
    <row r="157" spans="1:11" ht="13.2">
      <c r="A157" s="131"/>
      <c r="B157" s="131"/>
      <c r="C157" s="131"/>
      <c r="D157" s="131"/>
      <c r="E157" s="131"/>
      <c r="F157" s="131"/>
      <c r="G157" s="131"/>
      <c r="H157" s="131"/>
      <c r="I157" s="131"/>
      <c r="J157" s="131"/>
      <c r="K157" s="132"/>
    </row>
    <row r="158" spans="1:11" ht="13.2">
      <c r="A158" s="131"/>
      <c r="B158" s="131"/>
      <c r="C158" s="131"/>
      <c r="D158" s="131"/>
      <c r="E158" s="131"/>
      <c r="F158" s="131"/>
      <c r="G158" s="131"/>
      <c r="H158" s="131"/>
      <c r="I158" s="131"/>
      <c r="J158" s="131"/>
      <c r="K158" s="132"/>
    </row>
    <row r="159" spans="1:11" ht="13.2">
      <c r="A159" s="131"/>
      <c r="B159" s="131"/>
      <c r="C159" s="131"/>
      <c r="D159" s="131"/>
      <c r="E159" s="131"/>
      <c r="F159" s="131"/>
      <c r="G159" s="131"/>
      <c r="H159" s="131"/>
      <c r="I159" s="131"/>
      <c r="J159" s="131"/>
      <c r="K159" s="132"/>
    </row>
    <row r="160" spans="1:11" ht="13.2">
      <c r="A160" s="131"/>
      <c r="B160" s="131"/>
      <c r="C160" s="131"/>
      <c r="D160" s="131"/>
      <c r="E160" s="131"/>
      <c r="F160" s="131"/>
      <c r="G160" s="131"/>
      <c r="H160" s="131"/>
      <c r="I160" s="131"/>
      <c r="J160" s="131"/>
      <c r="K160" s="132"/>
    </row>
    <row r="161" spans="1:11" ht="13.2">
      <c r="A161" s="131"/>
      <c r="B161" s="131"/>
      <c r="C161" s="131"/>
      <c r="D161" s="131"/>
      <c r="E161" s="131"/>
      <c r="F161" s="131"/>
      <c r="G161" s="131"/>
      <c r="H161" s="131"/>
      <c r="I161" s="131"/>
      <c r="J161" s="131"/>
      <c r="K161" s="132"/>
    </row>
    <row r="162" spans="1:11" ht="13.2">
      <c r="A162" s="131"/>
      <c r="B162" s="131"/>
      <c r="C162" s="131"/>
      <c r="D162" s="131"/>
      <c r="E162" s="131"/>
      <c r="F162" s="131"/>
      <c r="G162" s="131"/>
      <c r="H162" s="131"/>
      <c r="I162" s="131"/>
      <c r="J162" s="131"/>
      <c r="K162" s="132"/>
    </row>
    <row r="163" spans="1:11" ht="13.2">
      <c r="A163" s="131"/>
      <c r="B163" s="131"/>
      <c r="C163" s="131"/>
      <c r="D163" s="131"/>
      <c r="E163" s="131"/>
      <c r="F163" s="131"/>
      <c r="G163" s="131"/>
      <c r="H163" s="131"/>
      <c r="I163" s="131"/>
      <c r="J163" s="131"/>
      <c r="K163" s="132"/>
    </row>
    <row r="164" spans="1:11" ht="13.2">
      <c r="A164" s="131"/>
      <c r="B164" s="131"/>
      <c r="C164" s="131"/>
      <c r="D164" s="131"/>
      <c r="E164" s="131"/>
      <c r="F164" s="131"/>
      <c r="G164" s="131"/>
      <c r="H164" s="131"/>
      <c r="I164" s="131"/>
      <c r="J164" s="131"/>
      <c r="K164" s="132"/>
    </row>
    <row r="165" spans="1:11" ht="13.2">
      <c r="A165" s="131"/>
      <c r="B165" s="131"/>
      <c r="C165" s="131"/>
      <c r="D165" s="131"/>
      <c r="E165" s="131"/>
      <c r="F165" s="131"/>
      <c r="G165" s="131"/>
      <c r="H165" s="131"/>
      <c r="I165" s="131"/>
      <c r="J165" s="131"/>
      <c r="K165" s="132"/>
    </row>
    <row r="166" spans="1:11" ht="13.2">
      <c r="A166" s="131"/>
      <c r="B166" s="131"/>
      <c r="C166" s="131"/>
      <c r="D166" s="131"/>
      <c r="E166" s="131"/>
      <c r="F166" s="131"/>
      <c r="G166" s="131"/>
      <c r="H166" s="131"/>
      <c r="I166" s="131"/>
      <c r="J166" s="131"/>
      <c r="K166" s="132"/>
    </row>
    <row r="167" spans="1:11" ht="13.2">
      <c r="A167" s="131"/>
      <c r="B167" s="131"/>
      <c r="C167" s="131"/>
      <c r="D167" s="131"/>
      <c r="E167" s="131"/>
      <c r="F167" s="131"/>
      <c r="G167" s="131"/>
      <c r="H167" s="131"/>
      <c r="I167" s="131"/>
      <c r="J167" s="131"/>
      <c r="K167" s="132"/>
    </row>
    <row r="168" spans="1:11" ht="13.2">
      <c r="A168" s="131"/>
      <c r="B168" s="131"/>
      <c r="C168" s="131"/>
      <c r="D168" s="131"/>
      <c r="E168" s="131"/>
      <c r="F168" s="131"/>
      <c r="G168" s="131"/>
      <c r="H168" s="131"/>
      <c r="I168" s="131"/>
      <c r="J168" s="131"/>
      <c r="K168" s="132"/>
    </row>
    <row r="169" spans="1:11" ht="13.2">
      <c r="A169" s="131"/>
      <c r="B169" s="131"/>
      <c r="C169" s="131"/>
      <c r="D169" s="131"/>
      <c r="E169" s="131"/>
      <c r="F169" s="131"/>
      <c r="G169" s="131"/>
      <c r="H169" s="131"/>
      <c r="I169" s="131"/>
      <c r="J169" s="131"/>
      <c r="K169" s="132"/>
    </row>
    <row r="170" spans="1:11" ht="13.2">
      <c r="A170" s="131"/>
      <c r="B170" s="131"/>
      <c r="C170" s="131"/>
      <c r="D170" s="131"/>
      <c r="E170" s="131"/>
      <c r="F170" s="131"/>
      <c r="G170" s="131"/>
      <c r="H170" s="131"/>
      <c r="I170" s="131"/>
      <c r="J170" s="131"/>
      <c r="K170" s="132"/>
    </row>
    <row r="171" spans="1:11" ht="13.2">
      <c r="A171" s="131"/>
      <c r="B171" s="131"/>
      <c r="C171" s="131"/>
      <c r="D171" s="131"/>
      <c r="E171" s="131"/>
      <c r="F171" s="131"/>
      <c r="G171" s="131"/>
      <c r="H171" s="131"/>
      <c r="I171" s="131"/>
      <c r="J171" s="131"/>
      <c r="K171" s="132"/>
    </row>
    <row r="172" spans="1:11" ht="13.2">
      <c r="A172" s="131"/>
      <c r="B172" s="131"/>
      <c r="C172" s="131"/>
      <c r="D172" s="131"/>
      <c r="E172" s="131"/>
      <c r="F172" s="131"/>
      <c r="G172" s="131"/>
      <c r="H172" s="131"/>
      <c r="I172" s="131"/>
      <c r="J172" s="131"/>
      <c r="K172" s="132"/>
    </row>
    <row r="173" spans="1:11" ht="13.2">
      <c r="A173" s="131"/>
      <c r="B173" s="131"/>
      <c r="C173" s="131"/>
      <c r="D173" s="131"/>
      <c r="E173" s="131"/>
      <c r="F173" s="131"/>
      <c r="G173" s="131"/>
      <c r="H173" s="131"/>
      <c r="I173" s="131"/>
      <c r="J173" s="131"/>
      <c r="K173" s="132"/>
    </row>
    <row r="174" spans="1:11" ht="13.2">
      <c r="A174" s="131"/>
      <c r="B174" s="131"/>
      <c r="C174" s="131"/>
      <c r="D174" s="131"/>
      <c r="E174" s="131"/>
      <c r="F174" s="131"/>
      <c r="G174" s="131"/>
      <c r="H174" s="131"/>
      <c r="I174" s="131"/>
      <c r="J174" s="131"/>
      <c r="K174" s="132"/>
    </row>
    <row r="175" spans="1:11" ht="13.2">
      <c r="A175" s="131"/>
      <c r="B175" s="131"/>
      <c r="C175" s="131"/>
      <c r="D175" s="131"/>
      <c r="E175" s="131"/>
      <c r="F175" s="131"/>
      <c r="G175" s="131"/>
      <c r="H175" s="131"/>
      <c r="I175" s="131"/>
      <c r="J175" s="131"/>
      <c r="K175" s="132"/>
    </row>
    <row r="176" spans="1:11" ht="13.2">
      <c r="A176" s="131"/>
      <c r="B176" s="131"/>
      <c r="C176" s="131"/>
      <c r="D176" s="131"/>
      <c r="E176" s="131"/>
      <c r="F176" s="131"/>
      <c r="G176" s="131"/>
      <c r="H176" s="131"/>
      <c r="I176" s="131"/>
      <c r="J176" s="131"/>
      <c r="K176" s="132"/>
    </row>
    <row r="177" spans="1:11" ht="13.2">
      <c r="A177" s="131"/>
      <c r="B177" s="131"/>
      <c r="C177" s="131"/>
      <c r="D177" s="131"/>
      <c r="E177" s="131"/>
      <c r="F177" s="131"/>
      <c r="G177" s="131"/>
      <c r="H177" s="131"/>
      <c r="I177" s="131"/>
      <c r="J177" s="131"/>
      <c r="K177" s="132"/>
    </row>
    <row r="178" spans="1:11" ht="13.2">
      <c r="A178" s="131"/>
      <c r="B178" s="131"/>
      <c r="C178" s="131"/>
      <c r="D178" s="131"/>
      <c r="E178" s="131"/>
      <c r="F178" s="131"/>
      <c r="G178" s="131"/>
      <c r="H178" s="131"/>
      <c r="I178" s="131"/>
      <c r="J178" s="131"/>
      <c r="K178" s="132"/>
    </row>
    <row r="179" spans="1:11" ht="13.2">
      <c r="A179" s="131"/>
      <c r="B179" s="131"/>
      <c r="C179" s="131"/>
      <c r="D179" s="131"/>
      <c r="E179" s="131"/>
      <c r="F179" s="131"/>
      <c r="G179" s="131"/>
      <c r="H179" s="131"/>
      <c r="I179" s="131"/>
      <c r="J179" s="131"/>
      <c r="K179" s="132"/>
    </row>
    <row r="180" spans="1:11" ht="13.2">
      <c r="A180" s="131"/>
      <c r="B180" s="131"/>
      <c r="C180" s="131"/>
      <c r="D180" s="131"/>
      <c r="E180" s="131"/>
      <c r="F180" s="131"/>
      <c r="G180" s="131"/>
      <c r="H180" s="131"/>
      <c r="I180" s="131"/>
      <c r="J180" s="131"/>
      <c r="K180" s="132"/>
    </row>
    <row r="181" spans="1:11" ht="13.2">
      <c r="A181" s="131"/>
      <c r="B181" s="131"/>
      <c r="C181" s="131"/>
      <c r="D181" s="131"/>
      <c r="E181" s="131"/>
      <c r="F181" s="131"/>
      <c r="G181" s="131"/>
      <c r="H181" s="131"/>
      <c r="I181" s="131"/>
      <c r="J181" s="131"/>
      <c r="K181" s="132"/>
    </row>
    <row r="182" spans="1:11" ht="13.2">
      <c r="A182" s="131"/>
      <c r="B182" s="131"/>
      <c r="C182" s="131"/>
      <c r="D182" s="131"/>
      <c r="E182" s="131"/>
      <c r="F182" s="131"/>
      <c r="G182" s="131"/>
      <c r="H182" s="131"/>
      <c r="I182" s="131"/>
      <c r="J182" s="131"/>
      <c r="K182" s="132"/>
    </row>
    <row r="183" spans="1:11" ht="13.2">
      <c r="A183" s="131"/>
      <c r="B183" s="131"/>
      <c r="C183" s="131"/>
      <c r="D183" s="131"/>
      <c r="E183" s="131"/>
      <c r="F183" s="131"/>
      <c r="G183" s="131"/>
      <c r="H183" s="131"/>
      <c r="I183" s="131"/>
      <c r="J183" s="131"/>
      <c r="K183" s="132"/>
    </row>
    <row r="184" spans="1:11" ht="13.2">
      <c r="A184" s="131"/>
      <c r="B184" s="131"/>
      <c r="C184" s="131"/>
      <c r="D184" s="131"/>
      <c r="E184" s="131"/>
      <c r="F184" s="131"/>
      <c r="G184" s="131"/>
      <c r="H184" s="131"/>
      <c r="I184" s="131"/>
      <c r="J184" s="131"/>
      <c r="K184" s="132"/>
    </row>
    <row r="185" spans="1:11" ht="13.2">
      <c r="A185" s="131"/>
      <c r="B185" s="131"/>
      <c r="C185" s="131"/>
      <c r="D185" s="131"/>
      <c r="E185" s="131"/>
      <c r="F185" s="131"/>
      <c r="G185" s="131"/>
      <c r="H185" s="131"/>
      <c r="I185" s="131"/>
      <c r="J185" s="131"/>
      <c r="K185" s="132"/>
    </row>
    <row r="186" spans="1:11" ht="13.2">
      <c r="A186" s="131"/>
      <c r="B186" s="131"/>
      <c r="C186" s="131"/>
      <c r="D186" s="131"/>
      <c r="E186" s="131"/>
      <c r="F186" s="131"/>
      <c r="G186" s="131"/>
      <c r="H186" s="131"/>
      <c r="I186" s="131"/>
      <c r="J186" s="131"/>
      <c r="K186" s="132"/>
    </row>
    <row r="187" spans="1:11" ht="13.2">
      <c r="A187" s="131"/>
      <c r="B187" s="131"/>
      <c r="C187" s="131"/>
      <c r="D187" s="131"/>
      <c r="E187" s="131"/>
      <c r="F187" s="131"/>
      <c r="G187" s="131"/>
      <c r="H187" s="131"/>
      <c r="I187" s="131"/>
      <c r="J187" s="131"/>
      <c r="K187" s="132"/>
    </row>
    <row r="188" spans="1:11" ht="13.2">
      <c r="A188" s="131"/>
      <c r="B188" s="131"/>
      <c r="C188" s="131"/>
      <c r="D188" s="131"/>
      <c r="E188" s="131"/>
      <c r="F188" s="131"/>
      <c r="G188" s="131"/>
      <c r="H188" s="131"/>
      <c r="I188" s="131"/>
      <c r="J188" s="131"/>
      <c r="K188" s="132"/>
    </row>
    <row r="189" spans="1:11" ht="13.2">
      <c r="A189" s="131"/>
      <c r="B189" s="131"/>
      <c r="C189" s="131"/>
      <c r="D189" s="131"/>
      <c r="E189" s="131"/>
      <c r="F189" s="131"/>
      <c r="G189" s="131"/>
      <c r="H189" s="131"/>
      <c r="I189" s="131"/>
      <c r="J189" s="131"/>
      <c r="K189" s="132"/>
    </row>
    <row r="190" spans="1:11" ht="13.2">
      <c r="A190" s="131"/>
      <c r="B190" s="131"/>
      <c r="C190" s="131"/>
      <c r="D190" s="131"/>
      <c r="E190" s="131"/>
      <c r="F190" s="131"/>
      <c r="G190" s="131"/>
      <c r="H190" s="131"/>
      <c r="I190" s="131"/>
      <c r="J190" s="131"/>
      <c r="K190" s="132"/>
    </row>
    <row r="191" spans="1:11" ht="13.2">
      <c r="A191" s="131"/>
      <c r="B191" s="131"/>
      <c r="C191" s="131"/>
      <c r="D191" s="131"/>
      <c r="E191" s="131"/>
      <c r="F191" s="131"/>
      <c r="G191" s="131"/>
      <c r="H191" s="131"/>
      <c r="I191" s="131"/>
      <c r="J191" s="131"/>
      <c r="K191" s="132"/>
    </row>
    <row r="192" spans="1:11" ht="13.2">
      <c r="A192" s="131"/>
      <c r="B192" s="131"/>
      <c r="C192" s="131"/>
      <c r="D192" s="131"/>
      <c r="E192" s="131"/>
      <c r="F192" s="131"/>
      <c r="G192" s="131"/>
      <c r="H192" s="131"/>
      <c r="I192" s="131"/>
      <c r="J192" s="131"/>
      <c r="K192" s="132"/>
    </row>
    <row r="193" spans="1:11" ht="13.2">
      <c r="A193" s="131"/>
      <c r="B193" s="131"/>
      <c r="C193" s="131"/>
      <c r="D193" s="131"/>
      <c r="E193" s="131"/>
      <c r="F193" s="131"/>
      <c r="G193" s="131"/>
      <c r="H193" s="131"/>
      <c r="I193" s="131"/>
      <c r="J193" s="131"/>
      <c r="K193" s="132"/>
    </row>
    <row r="194" spans="1:11" ht="13.2">
      <c r="A194" s="131"/>
      <c r="B194" s="131"/>
      <c r="C194" s="131"/>
      <c r="D194" s="131"/>
      <c r="E194" s="131"/>
      <c r="F194" s="131"/>
      <c r="G194" s="131"/>
      <c r="H194" s="131"/>
      <c r="I194" s="131"/>
      <c r="J194" s="131"/>
      <c r="K194" s="132"/>
    </row>
    <row r="195" spans="1:11" ht="13.2">
      <c r="A195" s="131"/>
      <c r="B195" s="131"/>
      <c r="C195" s="131"/>
      <c r="D195" s="131"/>
      <c r="E195" s="131"/>
      <c r="F195" s="131"/>
      <c r="G195" s="131"/>
      <c r="H195" s="131"/>
      <c r="I195" s="131"/>
      <c r="J195" s="131"/>
      <c r="K195" s="132"/>
    </row>
    <row r="196" spans="1:11" ht="13.2">
      <c r="A196" s="131"/>
      <c r="B196" s="131"/>
      <c r="C196" s="131"/>
      <c r="D196" s="131"/>
      <c r="E196" s="131"/>
      <c r="F196" s="131"/>
      <c r="G196" s="131"/>
      <c r="H196" s="131"/>
      <c r="I196" s="131"/>
      <c r="J196" s="131"/>
      <c r="K196" s="132"/>
    </row>
    <row r="197" spans="1:11" ht="13.2">
      <c r="A197" s="131"/>
      <c r="B197" s="131"/>
      <c r="C197" s="131"/>
      <c r="D197" s="131"/>
      <c r="E197" s="131"/>
      <c r="F197" s="131"/>
      <c r="G197" s="131"/>
      <c r="H197" s="131"/>
      <c r="I197" s="131"/>
      <c r="J197" s="131"/>
      <c r="K197" s="132"/>
    </row>
    <row r="198" spans="1:11" ht="13.2">
      <c r="A198" s="131"/>
      <c r="B198" s="131"/>
      <c r="C198" s="131"/>
      <c r="D198" s="131"/>
      <c r="E198" s="131"/>
      <c r="F198" s="131"/>
      <c r="G198" s="131"/>
      <c r="H198" s="131"/>
      <c r="I198" s="131"/>
      <c r="J198" s="131"/>
      <c r="K198" s="132"/>
    </row>
    <row r="199" spans="1:11" ht="13.2">
      <c r="A199" s="131"/>
      <c r="B199" s="131"/>
      <c r="C199" s="131"/>
      <c r="D199" s="131"/>
      <c r="E199" s="131"/>
      <c r="F199" s="131"/>
      <c r="G199" s="131"/>
      <c r="H199" s="131"/>
      <c r="I199" s="131"/>
      <c r="J199" s="131"/>
      <c r="K199" s="132"/>
    </row>
    <row r="200" spans="1:11" ht="13.2">
      <c r="A200" s="131"/>
      <c r="B200" s="131"/>
      <c r="C200" s="131"/>
      <c r="D200" s="131"/>
      <c r="E200" s="131"/>
      <c r="F200" s="131"/>
      <c r="G200" s="131"/>
      <c r="H200" s="131"/>
      <c r="I200" s="131"/>
      <c r="J200" s="131"/>
      <c r="K200" s="132"/>
    </row>
    <row r="201" spans="1:11" ht="13.2">
      <c r="A201" s="131"/>
      <c r="B201" s="131"/>
      <c r="C201" s="131"/>
      <c r="D201" s="131"/>
      <c r="E201" s="131"/>
      <c r="F201" s="131"/>
      <c r="G201" s="131"/>
      <c r="H201" s="131"/>
      <c r="I201" s="131"/>
      <c r="J201" s="131"/>
      <c r="K201" s="132"/>
    </row>
    <row r="202" spans="1:11" ht="13.2">
      <c r="A202" s="131"/>
      <c r="B202" s="131"/>
      <c r="C202" s="131"/>
      <c r="D202" s="131"/>
      <c r="E202" s="131"/>
      <c r="F202" s="131"/>
      <c r="G202" s="131"/>
      <c r="H202" s="131"/>
      <c r="I202" s="131"/>
      <c r="J202" s="131"/>
      <c r="K202" s="132"/>
    </row>
    <row r="203" spans="1:11" ht="13.2">
      <c r="A203" s="131"/>
      <c r="B203" s="131"/>
      <c r="C203" s="131"/>
      <c r="D203" s="131"/>
      <c r="E203" s="131"/>
      <c r="F203" s="131"/>
      <c r="G203" s="131"/>
      <c r="H203" s="131"/>
      <c r="I203" s="131"/>
      <c r="J203" s="131"/>
      <c r="K203" s="132"/>
    </row>
    <row r="204" spans="1:11" ht="13.2">
      <c r="A204" s="131"/>
      <c r="B204" s="131"/>
      <c r="C204" s="131"/>
      <c r="D204" s="131"/>
      <c r="E204" s="131"/>
      <c r="F204" s="131"/>
      <c r="G204" s="131"/>
      <c r="H204" s="131"/>
      <c r="I204" s="131"/>
      <c r="J204" s="131"/>
      <c r="K204" s="132"/>
    </row>
    <row r="205" spans="1:11" ht="13.2">
      <c r="A205" s="131"/>
      <c r="B205" s="131"/>
      <c r="C205" s="131"/>
      <c r="D205" s="131"/>
      <c r="E205" s="131"/>
      <c r="F205" s="131"/>
      <c r="G205" s="131"/>
      <c r="H205" s="131"/>
      <c r="I205" s="131"/>
      <c r="J205" s="131"/>
      <c r="K205" s="132"/>
    </row>
    <row r="206" spans="1:11" ht="13.2">
      <c r="A206" s="131"/>
      <c r="B206" s="131"/>
      <c r="C206" s="131"/>
      <c r="D206" s="131"/>
      <c r="E206" s="131"/>
      <c r="F206" s="131"/>
      <c r="G206" s="131"/>
      <c r="H206" s="131"/>
      <c r="I206" s="131"/>
      <c r="J206" s="131"/>
      <c r="K206" s="132"/>
    </row>
    <row r="207" spans="1:11" ht="13.2">
      <c r="A207" s="131"/>
      <c r="B207" s="131"/>
      <c r="C207" s="131"/>
      <c r="D207" s="131"/>
      <c r="E207" s="131"/>
      <c r="F207" s="131"/>
      <c r="G207" s="131"/>
      <c r="H207" s="131"/>
      <c r="I207" s="131"/>
      <c r="J207" s="131"/>
      <c r="K207" s="132"/>
    </row>
    <row r="208" spans="1:11" ht="13.2">
      <c r="A208" s="131"/>
      <c r="B208" s="131"/>
      <c r="C208" s="131"/>
      <c r="D208" s="131"/>
      <c r="E208" s="131"/>
      <c r="F208" s="131"/>
      <c r="G208" s="131"/>
      <c r="H208" s="131"/>
      <c r="I208" s="131"/>
      <c r="J208" s="131"/>
      <c r="K208" s="132"/>
    </row>
    <row r="209" spans="1:11" ht="13.2">
      <c r="A209" s="131"/>
      <c r="B209" s="131"/>
      <c r="C209" s="131"/>
      <c r="D209" s="131"/>
      <c r="E209" s="131"/>
      <c r="F209" s="131"/>
      <c r="G209" s="131"/>
      <c r="H209" s="131"/>
      <c r="I209" s="131"/>
      <c r="J209" s="131"/>
      <c r="K209" s="132"/>
    </row>
    <row r="210" spans="1:11" ht="13.2">
      <c r="A210" s="131"/>
      <c r="B210" s="131"/>
      <c r="C210" s="131"/>
      <c r="D210" s="131"/>
      <c r="E210" s="131"/>
      <c r="F210" s="131"/>
      <c r="G210" s="131"/>
      <c r="H210" s="131"/>
      <c r="I210" s="131"/>
      <c r="J210" s="131"/>
      <c r="K210" s="132"/>
    </row>
    <row r="211" spans="1:11" ht="13.2">
      <c r="A211" s="131"/>
      <c r="B211" s="131"/>
      <c r="C211" s="131"/>
      <c r="D211" s="131"/>
      <c r="E211" s="131"/>
      <c r="F211" s="131"/>
      <c r="G211" s="131"/>
      <c r="H211" s="131"/>
      <c r="I211" s="131"/>
      <c r="J211" s="131"/>
      <c r="K211" s="132"/>
    </row>
    <row r="212" spans="1:11" ht="13.2">
      <c r="A212" s="131"/>
      <c r="B212" s="131"/>
      <c r="C212" s="131"/>
      <c r="D212" s="131"/>
      <c r="E212" s="131"/>
      <c r="F212" s="131"/>
      <c r="G212" s="131"/>
      <c r="H212" s="131"/>
      <c r="I212" s="131"/>
      <c r="J212" s="131"/>
      <c r="K212" s="132"/>
    </row>
    <row r="213" spans="1:11" ht="13.2">
      <c r="A213" s="131"/>
      <c r="B213" s="131"/>
      <c r="C213" s="131"/>
      <c r="D213" s="131"/>
      <c r="E213" s="131"/>
      <c r="F213" s="131"/>
      <c r="G213" s="131"/>
      <c r="H213" s="131"/>
      <c r="I213" s="131"/>
      <c r="J213" s="131"/>
      <c r="K213" s="132"/>
    </row>
    <row r="214" spans="1:11" ht="13.2">
      <c r="A214" s="131"/>
      <c r="B214" s="131"/>
      <c r="C214" s="131"/>
      <c r="D214" s="131"/>
      <c r="E214" s="131"/>
      <c r="F214" s="131"/>
      <c r="G214" s="131"/>
      <c r="H214" s="131"/>
      <c r="I214" s="131"/>
      <c r="J214" s="131"/>
      <c r="K214" s="132"/>
    </row>
    <row r="215" spans="1:11" ht="13.2">
      <c r="A215" s="131"/>
      <c r="B215" s="131"/>
      <c r="C215" s="131"/>
      <c r="D215" s="131"/>
      <c r="E215" s="131"/>
      <c r="F215" s="131"/>
      <c r="G215" s="131"/>
      <c r="H215" s="131"/>
      <c r="I215" s="131"/>
      <c r="J215" s="131"/>
      <c r="K215" s="132"/>
    </row>
    <row r="216" spans="1:11" ht="13.2">
      <c r="A216" s="131"/>
      <c r="B216" s="131"/>
      <c r="C216" s="131"/>
      <c r="D216" s="131"/>
      <c r="E216" s="131"/>
      <c r="F216" s="131"/>
      <c r="G216" s="131"/>
      <c r="H216" s="131"/>
      <c r="I216" s="131"/>
      <c r="J216" s="131"/>
      <c r="K216" s="132"/>
    </row>
    <row r="217" spans="1:11" ht="13.2">
      <c r="A217" s="131"/>
      <c r="B217" s="131"/>
      <c r="C217" s="131"/>
      <c r="D217" s="131"/>
      <c r="E217" s="131"/>
      <c r="F217" s="131"/>
      <c r="G217" s="131"/>
      <c r="H217" s="131"/>
      <c r="I217" s="131"/>
      <c r="J217" s="131"/>
      <c r="K217" s="132"/>
    </row>
    <row r="218" spans="1:11" ht="13.2">
      <c r="A218" s="131"/>
      <c r="B218" s="131"/>
      <c r="C218" s="131"/>
      <c r="D218" s="131"/>
      <c r="E218" s="131"/>
      <c r="F218" s="131"/>
      <c r="G218" s="131"/>
      <c r="H218" s="131"/>
      <c r="I218" s="131"/>
      <c r="J218" s="131"/>
      <c r="K218" s="132"/>
    </row>
    <row r="219" spans="1:11" ht="13.2">
      <c r="A219" s="131"/>
      <c r="B219" s="131"/>
      <c r="C219" s="131"/>
      <c r="D219" s="131"/>
      <c r="E219" s="131"/>
      <c r="F219" s="131"/>
      <c r="G219" s="131"/>
      <c r="H219" s="131"/>
      <c r="I219" s="131"/>
      <c r="J219" s="131"/>
      <c r="K219" s="132"/>
    </row>
    <row r="220" spans="1:11" ht="13.2">
      <c r="A220" s="131"/>
      <c r="B220" s="131"/>
      <c r="C220" s="131"/>
      <c r="D220" s="131"/>
      <c r="E220" s="131"/>
      <c r="F220" s="131"/>
      <c r="G220" s="131"/>
      <c r="H220" s="131"/>
      <c r="I220" s="131"/>
      <c r="J220" s="131"/>
      <c r="K220" s="132"/>
    </row>
    <row r="221" spans="1:11" ht="13.2">
      <c r="A221" s="131"/>
      <c r="B221" s="131"/>
      <c r="C221" s="131"/>
      <c r="D221" s="131"/>
      <c r="E221" s="131"/>
      <c r="F221" s="131"/>
      <c r="G221" s="131"/>
      <c r="H221" s="131"/>
      <c r="I221" s="131"/>
      <c r="J221" s="131"/>
      <c r="K221" s="132"/>
    </row>
    <row r="222" spans="1:11" ht="13.2">
      <c r="A222" s="131"/>
      <c r="B222" s="131"/>
      <c r="C222" s="131"/>
      <c r="D222" s="131"/>
      <c r="E222" s="131"/>
      <c r="F222" s="131"/>
      <c r="G222" s="131"/>
      <c r="H222" s="131"/>
      <c r="I222" s="131"/>
      <c r="J222" s="131"/>
      <c r="K222" s="132"/>
    </row>
    <row r="223" spans="1:11" ht="13.2">
      <c r="A223" s="131"/>
      <c r="B223" s="131"/>
      <c r="C223" s="131"/>
      <c r="D223" s="131"/>
      <c r="E223" s="131"/>
      <c r="F223" s="131"/>
      <c r="G223" s="131"/>
      <c r="H223" s="131"/>
      <c r="I223" s="131"/>
      <c r="J223" s="131"/>
      <c r="K223" s="132"/>
    </row>
    <row r="224" spans="1:11" ht="13.2">
      <c r="A224" s="131"/>
      <c r="B224" s="131"/>
      <c r="C224" s="131"/>
      <c r="D224" s="131"/>
      <c r="E224" s="131"/>
      <c r="F224" s="131"/>
      <c r="G224" s="131"/>
      <c r="H224" s="131"/>
      <c r="I224" s="131"/>
      <c r="J224" s="131"/>
      <c r="K224" s="132"/>
    </row>
    <row r="225" spans="1:11" ht="13.2">
      <c r="A225" s="131"/>
      <c r="B225" s="131"/>
      <c r="C225" s="131"/>
      <c r="D225" s="131"/>
      <c r="E225" s="131"/>
      <c r="F225" s="131"/>
      <c r="G225" s="131"/>
      <c r="H225" s="131"/>
      <c r="I225" s="131"/>
      <c r="J225" s="131"/>
      <c r="K225" s="132"/>
    </row>
    <row r="226" spans="1:11" ht="13.2">
      <c r="A226" s="131"/>
      <c r="B226" s="131"/>
      <c r="C226" s="131"/>
      <c r="D226" s="131"/>
      <c r="E226" s="131"/>
      <c r="F226" s="131"/>
      <c r="G226" s="131"/>
      <c r="H226" s="131"/>
      <c r="I226" s="131"/>
      <c r="J226" s="131"/>
      <c r="K226" s="132"/>
    </row>
    <row r="227" spans="1:11" ht="13.2">
      <c r="A227" s="131"/>
      <c r="B227" s="131"/>
      <c r="C227" s="131"/>
      <c r="D227" s="131"/>
      <c r="E227" s="131"/>
      <c r="F227" s="131"/>
      <c r="G227" s="131"/>
      <c r="H227" s="131"/>
      <c r="I227" s="131"/>
      <c r="J227" s="131"/>
      <c r="K227" s="132"/>
    </row>
    <row r="228" spans="1:11" ht="13.2">
      <c r="A228" s="131"/>
      <c r="B228" s="131"/>
      <c r="C228" s="131"/>
      <c r="D228" s="131"/>
      <c r="E228" s="131"/>
      <c r="F228" s="131"/>
      <c r="G228" s="131"/>
      <c r="H228" s="131"/>
      <c r="I228" s="131"/>
      <c r="J228" s="131"/>
      <c r="K228" s="132"/>
    </row>
    <row r="229" spans="1:11" ht="13.2">
      <c r="A229" s="131"/>
      <c r="B229" s="131"/>
      <c r="C229" s="131"/>
      <c r="D229" s="131"/>
      <c r="E229" s="131"/>
      <c r="F229" s="131"/>
      <c r="G229" s="131"/>
      <c r="H229" s="131"/>
      <c r="I229" s="131"/>
      <c r="J229" s="131"/>
      <c r="K229" s="132"/>
    </row>
    <row r="230" spans="1:11" ht="13.2">
      <c r="A230" s="131"/>
      <c r="B230" s="131"/>
      <c r="C230" s="131"/>
      <c r="D230" s="131"/>
      <c r="E230" s="131"/>
      <c r="F230" s="131"/>
      <c r="G230" s="131"/>
      <c r="H230" s="131"/>
      <c r="I230" s="131"/>
      <c r="J230" s="131"/>
      <c r="K230" s="132"/>
    </row>
    <row r="231" spans="1:11" ht="13.2">
      <c r="A231" s="131"/>
      <c r="B231" s="131"/>
      <c r="C231" s="131"/>
      <c r="D231" s="131"/>
      <c r="E231" s="131"/>
      <c r="F231" s="131"/>
      <c r="G231" s="131"/>
      <c r="H231" s="131"/>
      <c r="I231" s="131"/>
      <c r="J231" s="131"/>
      <c r="K231" s="132"/>
    </row>
    <row r="232" spans="1:11" ht="13.2">
      <c r="A232" s="131"/>
      <c r="B232" s="131"/>
      <c r="C232" s="131"/>
      <c r="D232" s="131"/>
      <c r="E232" s="131"/>
      <c r="F232" s="131"/>
      <c r="G232" s="131"/>
      <c r="H232" s="131"/>
      <c r="I232" s="131"/>
      <c r="J232" s="131"/>
      <c r="K232" s="132"/>
    </row>
    <row r="233" spans="1:11" ht="13.2">
      <c r="A233" s="131"/>
      <c r="B233" s="131"/>
      <c r="C233" s="131"/>
      <c r="D233" s="131"/>
      <c r="E233" s="131"/>
      <c r="F233" s="131"/>
      <c r="G233" s="131"/>
      <c r="H233" s="131"/>
      <c r="I233" s="131"/>
      <c r="J233" s="131"/>
      <c r="K233" s="132"/>
    </row>
    <row r="234" spans="1:11" ht="13.2">
      <c r="A234" s="131"/>
      <c r="B234" s="131"/>
      <c r="C234" s="131"/>
      <c r="D234" s="131"/>
      <c r="E234" s="131"/>
      <c r="F234" s="131"/>
      <c r="G234" s="131"/>
      <c r="H234" s="131"/>
      <c r="I234" s="131"/>
      <c r="J234" s="131"/>
      <c r="K234" s="132"/>
    </row>
    <row r="235" spans="1:11" ht="13.2">
      <c r="A235" s="131"/>
      <c r="B235" s="131"/>
      <c r="C235" s="131"/>
      <c r="D235" s="131"/>
      <c r="E235" s="131"/>
      <c r="F235" s="131"/>
      <c r="G235" s="131"/>
      <c r="H235" s="131"/>
      <c r="I235" s="131"/>
      <c r="J235" s="131"/>
      <c r="K235" s="132"/>
    </row>
    <row r="236" spans="1:11" ht="13.2">
      <c r="A236" s="131"/>
      <c r="B236" s="131"/>
      <c r="C236" s="131"/>
      <c r="D236" s="131"/>
      <c r="E236" s="131"/>
      <c r="F236" s="131"/>
      <c r="G236" s="131"/>
      <c r="H236" s="131"/>
      <c r="I236" s="131"/>
      <c r="J236" s="131"/>
      <c r="K236" s="132"/>
    </row>
    <row r="237" spans="1:11" ht="13.2">
      <c r="A237" s="131"/>
      <c r="B237" s="131"/>
      <c r="C237" s="131"/>
      <c r="D237" s="131"/>
      <c r="E237" s="131"/>
      <c r="F237" s="131"/>
      <c r="G237" s="131"/>
      <c r="H237" s="131"/>
      <c r="I237" s="131"/>
      <c r="J237" s="131"/>
      <c r="K237" s="132"/>
    </row>
    <row r="238" spans="1:11" ht="13.2">
      <c r="A238" s="131"/>
      <c r="B238" s="131"/>
      <c r="C238" s="131"/>
      <c r="D238" s="131"/>
      <c r="E238" s="131"/>
      <c r="F238" s="131"/>
      <c r="G238" s="131"/>
      <c r="H238" s="131"/>
      <c r="I238" s="131"/>
      <c r="J238" s="131"/>
      <c r="K238" s="132"/>
    </row>
    <row r="239" spans="1:11" ht="13.2">
      <c r="A239" s="131"/>
      <c r="B239" s="131"/>
      <c r="C239" s="131"/>
      <c r="D239" s="131"/>
      <c r="E239" s="131"/>
      <c r="F239" s="131"/>
      <c r="G239" s="131"/>
      <c r="H239" s="131"/>
      <c r="I239" s="131"/>
      <c r="J239" s="131"/>
      <c r="K239" s="132"/>
    </row>
    <row r="240" spans="1:11" ht="13.2">
      <c r="A240" s="131"/>
      <c r="B240" s="131"/>
      <c r="C240" s="131"/>
      <c r="D240" s="131"/>
      <c r="E240" s="131"/>
      <c r="F240" s="131"/>
      <c r="G240" s="131"/>
      <c r="H240" s="131"/>
      <c r="I240" s="131"/>
      <c r="J240" s="131"/>
      <c r="K240" s="132"/>
    </row>
    <row r="241" spans="1:11" ht="13.2">
      <c r="A241" s="131"/>
      <c r="B241" s="131"/>
      <c r="C241" s="131"/>
      <c r="D241" s="131"/>
      <c r="E241" s="131"/>
      <c r="F241" s="131"/>
      <c r="G241" s="131"/>
      <c r="H241" s="131"/>
      <c r="I241" s="131"/>
      <c r="J241" s="131"/>
      <c r="K241" s="132"/>
    </row>
    <row r="242" spans="1:11" ht="13.2">
      <c r="A242" s="131"/>
      <c r="B242" s="131"/>
      <c r="C242" s="131"/>
      <c r="D242" s="131"/>
      <c r="E242" s="131"/>
      <c r="F242" s="131"/>
      <c r="G242" s="131"/>
      <c r="H242" s="131"/>
      <c r="I242" s="131"/>
      <c r="J242" s="131"/>
      <c r="K242" s="132"/>
    </row>
    <row r="243" spans="1:11" ht="13.2">
      <c r="A243" s="131"/>
      <c r="B243" s="131"/>
      <c r="C243" s="131"/>
      <c r="D243" s="131"/>
      <c r="E243" s="131"/>
      <c r="F243" s="131"/>
      <c r="G243" s="131"/>
      <c r="H243" s="131"/>
      <c r="I243" s="131"/>
      <c r="J243" s="131"/>
      <c r="K243" s="132"/>
    </row>
    <row r="244" spans="1:11" ht="13.2">
      <c r="A244" s="131"/>
      <c r="B244" s="131"/>
      <c r="C244" s="131"/>
      <c r="D244" s="131"/>
      <c r="E244" s="131"/>
      <c r="F244" s="131"/>
      <c r="G244" s="131"/>
      <c r="H244" s="131"/>
      <c r="I244" s="131"/>
      <c r="J244" s="131"/>
      <c r="K244" s="132"/>
    </row>
    <row r="245" spans="1:11" ht="13.2">
      <c r="A245" s="131"/>
      <c r="B245" s="131"/>
      <c r="C245" s="131"/>
      <c r="D245" s="131"/>
      <c r="E245" s="131"/>
      <c r="F245" s="131"/>
      <c r="G245" s="131"/>
      <c r="H245" s="131"/>
      <c r="I245" s="131"/>
      <c r="J245" s="131"/>
      <c r="K245" s="132"/>
    </row>
    <row r="246" spans="1:11" ht="13.2">
      <c r="A246" s="131"/>
      <c r="B246" s="131"/>
      <c r="C246" s="131"/>
      <c r="D246" s="131"/>
      <c r="E246" s="131"/>
      <c r="F246" s="131"/>
      <c r="G246" s="131"/>
      <c r="H246" s="131"/>
      <c r="I246" s="131"/>
      <c r="J246" s="131"/>
      <c r="K246" s="132"/>
    </row>
    <row r="247" spans="1:11" ht="13.2">
      <c r="A247" s="131"/>
      <c r="B247" s="131"/>
      <c r="C247" s="131"/>
      <c r="D247" s="131"/>
      <c r="E247" s="131"/>
      <c r="F247" s="131"/>
      <c r="G247" s="131"/>
      <c r="H247" s="131"/>
      <c r="I247" s="131"/>
      <c r="J247" s="131"/>
      <c r="K247" s="132"/>
    </row>
    <row r="248" spans="1:11" ht="13.2">
      <c r="A248" s="131"/>
      <c r="B248" s="131"/>
      <c r="C248" s="131"/>
      <c r="D248" s="131"/>
      <c r="E248" s="131"/>
      <c r="F248" s="131"/>
      <c r="G248" s="131"/>
      <c r="H248" s="131"/>
      <c r="I248" s="131"/>
      <c r="J248" s="131"/>
      <c r="K248" s="132"/>
    </row>
    <row r="249" spans="1:11" ht="13.2">
      <c r="A249" s="131"/>
      <c r="B249" s="131"/>
      <c r="C249" s="131"/>
      <c r="D249" s="131"/>
      <c r="E249" s="131"/>
      <c r="F249" s="131"/>
      <c r="G249" s="131"/>
      <c r="H249" s="131"/>
      <c r="I249" s="131"/>
      <c r="J249" s="131"/>
      <c r="K249" s="132"/>
    </row>
    <row r="250" spans="1:11" ht="13.2">
      <c r="A250" s="131"/>
      <c r="B250" s="131"/>
      <c r="C250" s="131"/>
      <c r="D250" s="131"/>
      <c r="E250" s="131"/>
      <c r="F250" s="131"/>
      <c r="G250" s="131"/>
      <c r="H250" s="131"/>
      <c r="I250" s="131"/>
      <c r="J250" s="131"/>
      <c r="K250" s="132"/>
    </row>
    <row r="251" spans="1:11" ht="13.2">
      <c r="A251" s="131"/>
      <c r="B251" s="131"/>
      <c r="C251" s="131"/>
      <c r="D251" s="131"/>
      <c r="E251" s="131"/>
      <c r="F251" s="131"/>
      <c r="G251" s="131"/>
      <c r="H251" s="131"/>
      <c r="I251" s="131"/>
      <c r="J251" s="131"/>
      <c r="K251" s="132"/>
    </row>
    <row r="252" spans="1:11" ht="13.2">
      <c r="A252" s="131"/>
      <c r="B252" s="131"/>
      <c r="C252" s="131"/>
      <c r="D252" s="131"/>
      <c r="E252" s="131"/>
      <c r="F252" s="131"/>
      <c r="G252" s="131"/>
      <c r="H252" s="131"/>
      <c r="I252" s="131"/>
      <c r="J252" s="131"/>
      <c r="K252" s="132"/>
    </row>
    <row r="253" spans="1:11" ht="13.2">
      <c r="A253" s="131"/>
      <c r="B253" s="131"/>
      <c r="C253" s="131"/>
      <c r="D253" s="131"/>
      <c r="E253" s="131"/>
      <c r="F253" s="131"/>
      <c r="G253" s="131"/>
      <c r="H253" s="131"/>
      <c r="I253" s="131"/>
      <c r="J253" s="131"/>
      <c r="K253" s="132"/>
    </row>
    <row r="254" spans="1:11" ht="13.2">
      <c r="A254" s="131"/>
      <c r="B254" s="131"/>
      <c r="C254" s="131"/>
      <c r="D254" s="131"/>
      <c r="E254" s="131"/>
      <c r="F254" s="131"/>
      <c r="G254" s="131"/>
      <c r="H254" s="131"/>
      <c r="I254" s="131"/>
      <c r="J254" s="131"/>
      <c r="K254" s="132"/>
    </row>
    <row r="255" spans="1:11" ht="13.2">
      <c r="A255" s="131"/>
      <c r="B255" s="131"/>
      <c r="C255" s="131"/>
      <c r="D255" s="131"/>
      <c r="E255" s="131"/>
      <c r="F255" s="131"/>
      <c r="G255" s="131"/>
      <c r="H255" s="131"/>
      <c r="I255" s="131"/>
      <c r="J255" s="131"/>
      <c r="K255" s="132"/>
    </row>
    <row r="256" spans="1:11" ht="13.2">
      <c r="A256" s="131"/>
      <c r="B256" s="131"/>
      <c r="C256" s="131"/>
      <c r="D256" s="131"/>
      <c r="E256" s="131"/>
      <c r="F256" s="131"/>
      <c r="G256" s="131"/>
      <c r="H256" s="131"/>
      <c r="I256" s="131"/>
      <c r="J256" s="131"/>
      <c r="K256" s="132"/>
    </row>
    <row r="257" spans="1:11" ht="13.2">
      <c r="A257" s="131"/>
      <c r="B257" s="131"/>
      <c r="C257" s="131"/>
      <c r="D257" s="131"/>
      <c r="E257" s="131"/>
      <c r="F257" s="131"/>
      <c r="G257" s="131"/>
      <c r="H257" s="131"/>
      <c r="I257" s="131"/>
      <c r="J257" s="131"/>
      <c r="K257" s="132"/>
    </row>
    <row r="258" spans="1:11" ht="13.2">
      <c r="A258" s="131"/>
      <c r="B258" s="131"/>
      <c r="C258" s="131"/>
      <c r="D258" s="131"/>
      <c r="E258" s="131"/>
      <c r="F258" s="131"/>
      <c r="G258" s="131"/>
      <c r="H258" s="131"/>
      <c r="I258" s="131"/>
      <c r="J258" s="131"/>
      <c r="K258" s="132"/>
    </row>
    <row r="259" spans="1:11" ht="13.2">
      <c r="A259" s="131"/>
      <c r="B259" s="131"/>
      <c r="C259" s="131"/>
      <c r="D259" s="131"/>
      <c r="E259" s="131"/>
      <c r="F259" s="131"/>
      <c r="G259" s="131"/>
      <c r="H259" s="131"/>
      <c r="I259" s="131"/>
      <c r="J259" s="131"/>
      <c r="K259" s="132"/>
    </row>
    <row r="260" spans="1:11" ht="13.2">
      <c r="A260" s="131"/>
      <c r="B260" s="131"/>
      <c r="C260" s="131"/>
      <c r="D260" s="131"/>
      <c r="E260" s="131"/>
      <c r="F260" s="131"/>
      <c r="G260" s="131"/>
      <c r="H260" s="131"/>
      <c r="I260" s="131"/>
      <c r="J260" s="131"/>
      <c r="K260" s="132"/>
    </row>
    <row r="261" spans="1:11" ht="13.2">
      <c r="A261" s="131"/>
      <c r="B261" s="131"/>
      <c r="C261" s="131"/>
      <c r="D261" s="131"/>
      <c r="E261" s="131"/>
      <c r="F261" s="131"/>
      <c r="G261" s="131"/>
      <c r="H261" s="131"/>
      <c r="I261" s="131"/>
      <c r="J261" s="131"/>
      <c r="K261" s="132"/>
    </row>
    <row r="262" spans="1:11" ht="13.2">
      <c r="A262" s="131"/>
      <c r="B262" s="131"/>
      <c r="C262" s="131"/>
      <c r="D262" s="131"/>
      <c r="E262" s="131"/>
      <c r="F262" s="131"/>
      <c r="G262" s="131"/>
      <c r="H262" s="131"/>
      <c r="I262" s="131"/>
      <c r="J262" s="131"/>
      <c r="K262" s="132"/>
    </row>
    <row r="263" spans="1:11" ht="13.2">
      <c r="A263" s="131"/>
      <c r="B263" s="131"/>
      <c r="C263" s="131"/>
      <c r="D263" s="131"/>
      <c r="E263" s="131"/>
      <c r="F263" s="131"/>
      <c r="G263" s="131"/>
      <c r="H263" s="131"/>
      <c r="I263" s="131"/>
      <c r="J263" s="131"/>
      <c r="K263" s="132"/>
    </row>
    <row r="264" spans="1:11" ht="13.2">
      <c r="A264" s="131"/>
      <c r="B264" s="131"/>
      <c r="C264" s="131"/>
      <c r="D264" s="131"/>
      <c r="E264" s="131"/>
      <c r="F264" s="131"/>
      <c r="G264" s="131"/>
      <c r="H264" s="131"/>
      <c r="I264" s="131"/>
      <c r="J264" s="131"/>
      <c r="K264" s="132"/>
    </row>
    <row r="265" spans="1:11" ht="13.2">
      <c r="A265" s="131"/>
      <c r="B265" s="131"/>
      <c r="C265" s="131"/>
      <c r="D265" s="131"/>
      <c r="E265" s="131"/>
      <c r="F265" s="131"/>
      <c r="G265" s="131"/>
      <c r="H265" s="131"/>
      <c r="I265" s="131"/>
      <c r="J265" s="131"/>
      <c r="K265" s="132"/>
    </row>
    <row r="266" spans="1:11" ht="13.2">
      <c r="A266" s="131"/>
      <c r="B266" s="131"/>
      <c r="C266" s="131"/>
      <c r="D266" s="131"/>
      <c r="E266" s="131"/>
      <c r="F266" s="131"/>
      <c r="G266" s="131"/>
      <c r="H266" s="131"/>
      <c r="I266" s="131"/>
      <c r="J266" s="131"/>
      <c r="K266" s="132"/>
    </row>
    <row r="267" spans="1:11" ht="13.2">
      <c r="A267" s="131"/>
      <c r="B267" s="131"/>
      <c r="C267" s="131"/>
      <c r="D267" s="131"/>
      <c r="E267" s="131"/>
      <c r="F267" s="131"/>
      <c r="G267" s="131"/>
      <c r="H267" s="131"/>
      <c r="I267" s="131"/>
      <c r="J267" s="131"/>
      <c r="K267" s="132"/>
    </row>
    <row r="268" spans="1:11" ht="13.2">
      <c r="A268" s="131"/>
      <c r="B268" s="131"/>
      <c r="C268" s="131"/>
      <c r="D268" s="131"/>
      <c r="E268" s="131"/>
      <c r="F268" s="131"/>
      <c r="G268" s="131"/>
      <c r="H268" s="131"/>
      <c r="I268" s="131"/>
      <c r="J268" s="131"/>
      <c r="K268" s="132"/>
    </row>
    <row r="269" spans="1:11" ht="13.2">
      <c r="A269" s="131"/>
      <c r="B269" s="131"/>
      <c r="C269" s="131"/>
      <c r="D269" s="131"/>
      <c r="E269" s="131"/>
      <c r="F269" s="131"/>
      <c r="G269" s="131"/>
      <c r="H269" s="131"/>
      <c r="I269" s="131"/>
      <c r="J269" s="131"/>
      <c r="K269" s="132"/>
    </row>
    <row r="270" spans="1:11" ht="13.2">
      <c r="A270" s="131"/>
      <c r="B270" s="131"/>
      <c r="C270" s="131"/>
      <c r="D270" s="131"/>
      <c r="E270" s="131"/>
      <c r="F270" s="131"/>
      <c r="G270" s="131"/>
      <c r="H270" s="131"/>
      <c r="I270" s="131"/>
      <c r="J270" s="131"/>
      <c r="K270" s="132"/>
    </row>
    <row r="271" spans="1:11" ht="13.2">
      <c r="A271" s="131"/>
      <c r="B271" s="131"/>
      <c r="C271" s="131"/>
      <c r="D271" s="131"/>
      <c r="E271" s="131"/>
      <c r="F271" s="131"/>
      <c r="G271" s="131"/>
      <c r="H271" s="131"/>
      <c r="I271" s="131"/>
      <c r="J271" s="131"/>
      <c r="K271" s="132"/>
    </row>
    <row r="272" spans="1:11" ht="13.2">
      <c r="A272" s="131"/>
      <c r="B272" s="131"/>
      <c r="C272" s="131"/>
      <c r="D272" s="131"/>
      <c r="E272" s="131"/>
      <c r="F272" s="131"/>
      <c r="G272" s="131"/>
      <c r="H272" s="131"/>
      <c r="I272" s="131"/>
      <c r="J272" s="131"/>
      <c r="K272" s="132"/>
    </row>
    <row r="273" spans="1:11" ht="13.2">
      <c r="A273" s="131"/>
      <c r="B273" s="131"/>
      <c r="C273" s="131"/>
      <c r="D273" s="131"/>
      <c r="E273" s="131"/>
      <c r="F273" s="131"/>
      <c r="G273" s="131"/>
      <c r="H273" s="131"/>
      <c r="I273" s="131"/>
      <c r="J273" s="131"/>
      <c r="K273" s="132"/>
    </row>
    <row r="274" spans="1:11" ht="13.2">
      <c r="A274" s="131"/>
      <c r="B274" s="131"/>
      <c r="C274" s="131"/>
      <c r="D274" s="131"/>
      <c r="E274" s="131"/>
      <c r="F274" s="131"/>
      <c r="G274" s="131"/>
      <c r="H274" s="131"/>
      <c r="I274" s="131"/>
      <c r="J274" s="131"/>
      <c r="K274" s="132"/>
    </row>
    <row r="275" spans="1:11" ht="13.2">
      <c r="A275" s="131"/>
      <c r="B275" s="131"/>
      <c r="C275" s="131"/>
      <c r="D275" s="131"/>
      <c r="E275" s="131"/>
      <c r="F275" s="131"/>
      <c r="G275" s="131"/>
      <c r="H275" s="131"/>
      <c r="I275" s="131"/>
      <c r="J275" s="131"/>
      <c r="K275" s="132"/>
    </row>
    <row r="276" spans="1:11" ht="13.2">
      <c r="A276" s="131"/>
      <c r="B276" s="131"/>
      <c r="C276" s="131"/>
      <c r="D276" s="131"/>
      <c r="E276" s="131"/>
      <c r="F276" s="131"/>
      <c r="G276" s="131"/>
      <c r="H276" s="131"/>
      <c r="I276" s="131"/>
      <c r="J276" s="131"/>
      <c r="K276" s="132"/>
    </row>
    <row r="277" spans="1:11" ht="13.2">
      <c r="A277" s="131"/>
      <c r="B277" s="131"/>
      <c r="C277" s="131"/>
      <c r="D277" s="131"/>
      <c r="E277" s="131"/>
      <c r="F277" s="131"/>
      <c r="G277" s="131"/>
      <c r="H277" s="131"/>
      <c r="I277" s="131"/>
      <c r="J277" s="131"/>
      <c r="K277" s="132"/>
    </row>
    <row r="278" spans="1:11" ht="13.2">
      <c r="A278" s="131"/>
      <c r="B278" s="131"/>
      <c r="C278" s="131"/>
      <c r="D278" s="131"/>
      <c r="E278" s="131"/>
      <c r="F278" s="131"/>
      <c r="G278" s="131"/>
      <c r="H278" s="131"/>
      <c r="I278" s="131"/>
      <c r="J278" s="131"/>
      <c r="K278" s="132"/>
    </row>
    <row r="279" spans="1:11" ht="13.2">
      <c r="A279" s="131"/>
      <c r="B279" s="131"/>
      <c r="C279" s="131"/>
      <c r="D279" s="131"/>
      <c r="E279" s="131"/>
      <c r="F279" s="131"/>
      <c r="G279" s="131"/>
      <c r="H279" s="131"/>
      <c r="I279" s="131"/>
      <c r="J279" s="131"/>
      <c r="K279" s="132"/>
    </row>
    <row r="280" spans="1:11" ht="13.2">
      <c r="A280" s="131"/>
      <c r="B280" s="131"/>
      <c r="C280" s="131"/>
      <c r="D280" s="131"/>
      <c r="E280" s="131"/>
      <c r="F280" s="131"/>
      <c r="G280" s="131"/>
      <c r="H280" s="131"/>
      <c r="I280" s="131"/>
      <c r="J280" s="131"/>
      <c r="K280" s="132"/>
    </row>
    <row r="281" spans="1:11" ht="13.2">
      <c r="A281" s="131"/>
      <c r="B281" s="131"/>
      <c r="C281" s="131"/>
      <c r="D281" s="131"/>
      <c r="E281" s="131"/>
      <c r="F281" s="131"/>
      <c r="G281" s="131"/>
      <c r="H281" s="131"/>
      <c r="I281" s="131"/>
      <c r="J281" s="131"/>
      <c r="K281" s="132"/>
    </row>
    <row r="282" spans="1:11" ht="13.2">
      <c r="A282" s="131"/>
      <c r="B282" s="131"/>
      <c r="C282" s="131"/>
      <c r="D282" s="131"/>
      <c r="E282" s="131"/>
      <c r="F282" s="131"/>
      <c r="G282" s="131"/>
      <c r="H282" s="131"/>
      <c r="I282" s="131"/>
      <c r="J282" s="131"/>
      <c r="K282" s="132"/>
    </row>
    <row r="283" spans="1:11" ht="13.2">
      <c r="A283" s="131"/>
      <c r="B283" s="131"/>
      <c r="C283" s="131"/>
      <c r="D283" s="131"/>
      <c r="E283" s="131"/>
      <c r="F283" s="131"/>
      <c r="G283" s="131"/>
      <c r="H283" s="131"/>
      <c r="I283" s="131"/>
      <c r="J283" s="131"/>
      <c r="K283" s="132"/>
    </row>
    <row r="284" spans="1:11" ht="13.2">
      <c r="A284" s="131"/>
      <c r="B284" s="131"/>
      <c r="C284" s="131"/>
      <c r="D284" s="131"/>
      <c r="E284" s="131"/>
      <c r="F284" s="131"/>
      <c r="G284" s="131"/>
      <c r="H284" s="131"/>
      <c r="I284" s="131"/>
      <c r="J284" s="131"/>
      <c r="K284" s="132"/>
    </row>
    <row r="285" spans="1:11" ht="13.2">
      <c r="A285" s="131"/>
      <c r="B285" s="131"/>
      <c r="C285" s="131"/>
      <c r="D285" s="131"/>
      <c r="E285" s="131"/>
      <c r="F285" s="131"/>
      <c r="G285" s="131"/>
      <c r="H285" s="131"/>
      <c r="I285" s="131"/>
      <c r="J285" s="131"/>
      <c r="K285" s="132"/>
    </row>
    <row r="286" spans="1:11" ht="13.2">
      <c r="A286" s="131"/>
      <c r="B286" s="131"/>
      <c r="C286" s="131"/>
      <c r="D286" s="131"/>
      <c r="E286" s="131"/>
      <c r="F286" s="131"/>
      <c r="G286" s="131"/>
      <c r="H286" s="131"/>
      <c r="I286" s="131"/>
      <c r="J286" s="131"/>
      <c r="K286" s="132"/>
    </row>
    <row r="287" spans="1:11" ht="13.2">
      <c r="A287" s="131"/>
      <c r="B287" s="131"/>
      <c r="C287" s="131"/>
      <c r="D287" s="131"/>
      <c r="E287" s="131"/>
      <c r="F287" s="131"/>
      <c r="G287" s="131"/>
      <c r="H287" s="131"/>
      <c r="I287" s="131"/>
      <c r="J287" s="131"/>
      <c r="K287" s="132"/>
    </row>
    <row r="288" spans="1:11" ht="13.2">
      <c r="A288" s="131"/>
      <c r="B288" s="131"/>
      <c r="C288" s="131"/>
      <c r="D288" s="131"/>
      <c r="E288" s="131"/>
      <c r="F288" s="131"/>
      <c r="G288" s="131"/>
      <c r="H288" s="131"/>
      <c r="I288" s="131"/>
      <c r="J288" s="131"/>
      <c r="K288" s="132"/>
    </row>
    <row r="289" spans="1:11" ht="13.2">
      <c r="A289" s="131"/>
      <c r="B289" s="131"/>
      <c r="C289" s="131"/>
      <c r="D289" s="131"/>
      <c r="E289" s="131"/>
      <c r="F289" s="131"/>
      <c r="G289" s="131"/>
      <c r="H289" s="131"/>
      <c r="I289" s="131"/>
      <c r="J289" s="131"/>
      <c r="K289" s="132"/>
    </row>
    <row r="290" spans="1:11" ht="13.2">
      <c r="A290" s="131"/>
      <c r="B290" s="131"/>
      <c r="C290" s="131"/>
      <c r="D290" s="131"/>
      <c r="E290" s="131"/>
      <c r="F290" s="131"/>
      <c r="G290" s="131"/>
      <c r="H290" s="131"/>
      <c r="I290" s="131"/>
      <c r="J290" s="131"/>
      <c r="K290" s="132"/>
    </row>
    <row r="291" spans="1:11" ht="13.2">
      <c r="A291" s="131"/>
      <c r="B291" s="131"/>
      <c r="C291" s="131"/>
      <c r="D291" s="131"/>
      <c r="E291" s="131"/>
      <c r="F291" s="131"/>
      <c r="G291" s="131"/>
      <c r="H291" s="131"/>
      <c r="I291" s="131"/>
      <c r="J291" s="131"/>
      <c r="K291" s="132"/>
    </row>
    <row r="292" spans="1:11" ht="13.2">
      <c r="A292" s="131"/>
      <c r="B292" s="131"/>
      <c r="C292" s="131"/>
      <c r="D292" s="131"/>
      <c r="E292" s="131"/>
      <c r="F292" s="131"/>
      <c r="G292" s="131"/>
      <c r="H292" s="131"/>
      <c r="I292" s="131"/>
      <c r="J292" s="131"/>
      <c r="K292" s="132"/>
    </row>
    <row r="293" spans="1:11" ht="13.2">
      <c r="A293" s="131"/>
      <c r="B293" s="131"/>
      <c r="C293" s="131"/>
      <c r="D293" s="131"/>
      <c r="E293" s="131"/>
      <c r="F293" s="131"/>
      <c r="G293" s="131"/>
      <c r="H293" s="131"/>
      <c r="I293" s="131"/>
      <c r="J293" s="131"/>
      <c r="K293" s="132"/>
    </row>
    <row r="294" spans="1:11" ht="13.2">
      <c r="A294" s="131"/>
      <c r="B294" s="131"/>
      <c r="C294" s="131"/>
      <c r="D294" s="131"/>
      <c r="E294" s="131"/>
      <c r="F294" s="131"/>
      <c r="G294" s="131"/>
      <c r="H294" s="131"/>
      <c r="I294" s="131"/>
      <c r="J294" s="131"/>
      <c r="K294" s="132"/>
    </row>
    <row r="295" spans="1:11" ht="13.2">
      <c r="A295" s="131"/>
      <c r="B295" s="131"/>
      <c r="C295" s="131"/>
      <c r="D295" s="131"/>
      <c r="E295" s="131"/>
      <c r="F295" s="131"/>
      <c r="G295" s="131"/>
      <c r="H295" s="131"/>
      <c r="I295" s="131"/>
      <c r="J295" s="131"/>
      <c r="K295" s="132"/>
    </row>
    <row r="296" spans="1:11" ht="13.2">
      <c r="A296" s="131"/>
      <c r="B296" s="131"/>
      <c r="C296" s="131"/>
      <c r="D296" s="131"/>
      <c r="E296" s="131"/>
      <c r="F296" s="131"/>
      <c r="G296" s="131"/>
      <c r="H296" s="131"/>
      <c r="I296" s="131"/>
      <c r="J296" s="131"/>
      <c r="K296" s="132"/>
    </row>
    <row r="297" spans="1:11" ht="13.2">
      <c r="A297" s="131"/>
      <c r="B297" s="131"/>
      <c r="C297" s="131"/>
      <c r="D297" s="131"/>
      <c r="E297" s="131"/>
      <c r="F297" s="131"/>
      <c r="G297" s="131"/>
      <c r="H297" s="131"/>
      <c r="I297" s="131"/>
      <c r="J297" s="131"/>
      <c r="K297" s="132"/>
    </row>
    <row r="298" spans="1:11" ht="13.2">
      <c r="A298" s="131"/>
      <c r="B298" s="131"/>
      <c r="C298" s="131"/>
      <c r="D298" s="131"/>
      <c r="E298" s="131"/>
      <c r="F298" s="131"/>
      <c r="G298" s="131"/>
      <c r="H298" s="131"/>
      <c r="I298" s="131"/>
      <c r="J298" s="131"/>
      <c r="K298" s="132"/>
    </row>
    <row r="299" spans="1:11" ht="13.2">
      <c r="A299" s="131"/>
      <c r="B299" s="131"/>
      <c r="C299" s="131"/>
      <c r="D299" s="131"/>
      <c r="E299" s="131"/>
      <c r="F299" s="131"/>
      <c r="G299" s="131"/>
      <c r="H299" s="131"/>
      <c r="I299" s="131"/>
      <c r="J299" s="131"/>
      <c r="K299" s="132"/>
    </row>
    <row r="300" spans="1:11" ht="13.2">
      <c r="A300" s="131"/>
      <c r="B300" s="131"/>
      <c r="C300" s="131"/>
      <c r="D300" s="131"/>
      <c r="E300" s="131"/>
      <c r="F300" s="131"/>
      <c r="G300" s="131"/>
      <c r="H300" s="131"/>
      <c r="I300" s="131"/>
      <c r="J300" s="131"/>
      <c r="K300" s="132"/>
    </row>
    <row r="301" spans="1:11" ht="13.2">
      <c r="A301" s="131"/>
      <c r="B301" s="131"/>
      <c r="C301" s="131"/>
      <c r="D301" s="131"/>
      <c r="E301" s="131"/>
      <c r="F301" s="131"/>
      <c r="G301" s="131"/>
      <c r="H301" s="131"/>
      <c r="I301" s="131"/>
      <c r="J301" s="131"/>
      <c r="K301" s="132"/>
    </row>
    <row r="302" spans="1:11" ht="13.2">
      <c r="A302" s="131"/>
      <c r="B302" s="131"/>
      <c r="C302" s="131"/>
      <c r="D302" s="131"/>
      <c r="E302" s="131"/>
      <c r="F302" s="131"/>
      <c r="G302" s="131"/>
      <c r="H302" s="131"/>
      <c r="I302" s="131"/>
      <c r="J302" s="131"/>
      <c r="K302" s="132"/>
    </row>
    <row r="303" spans="1:11" ht="13.2">
      <c r="A303" s="131"/>
      <c r="B303" s="131"/>
      <c r="C303" s="131"/>
      <c r="D303" s="131"/>
      <c r="E303" s="131"/>
      <c r="F303" s="131"/>
      <c r="G303" s="131"/>
      <c r="H303" s="131"/>
      <c r="I303" s="131"/>
      <c r="J303" s="131"/>
      <c r="K303" s="132"/>
    </row>
    <row r="304" spans="1:11" ht="13.2">
      <c r="A304" s="131"/>
      <c r="B304" s="131"/>
      <c r="C304" s="131"/>
      <c r="D304" s="131"/>
      <c r="E304" s="131"/>
      <c r="F304" s="131"/>
      <c r="G304" s="131"/>
      <c r="H304" s="131"/>
      <c r="I304" s="131"/>
      <c r="J304" s="131"/>
      <c r="K304" s="132"/>
    </row>
    <row r="305" spans="1:11" ht="13.2">
      <c r="A305" s="131"/>
      <c r="B305" s="131"/>
      <c r="C305" s="131"/>
      <c r="D305" s="131"/>
      <c r="E305" s="131"/>
      <c r="F305" s="131"/>
      <c r="G305" s="131"/>
      <c r="H305" s="131"/>
      <c r="I305" s="131"/>
      <c r="J305" s="131"/>
      <c r="K305" s="132"/>
    </row>
    <row r="306" spans="1:11" ht="13.2">
      <c r="A306" s="131"/>
      <c r="B306" s="131"/>
      <c r="C306" s="131"/>
      <c r="D306" s="131"/>
      <c r="E306" s="131"/>
      <c r="F306" s="131"/>
      <c r="G306" s="131"/>
      <c r="H306" s="131"/>
      <c r="I306" s="131"/>
      <c r="J306" s="131"/>
      <c r="K306" s="132"/>
    </row>
    <row r="307" spans="1:11" ht="13.2">
      <c r="A307" s="131"/>
      <c r="B307" s="131"/>
      <c r="C307" s="131"/>
      <c r="D307" s="131"/>
      <c r="E307" s="131"/>
      <c r="F307" s="131"/>
      <c r="G307" s="131"/>
      <c r="H307" s="131"/>
      <c r="I307" s="131"/>
      <c r="J307" s="131"/>
      <c r="K307" s="132"/>
    </row>
    <row r="308" spans="1:11" ht="13.2">
      <c r="A308" s="131"/>
      <c r="B308" s="131"/>
      <c r="C308" s="131"/>
      <c r="D308" s="131"/>
      <c r="E308" s="131"/>
      <c r="F308" s="131"/>
      <c r="G308" s="131"/>
      <c r="H308" s="131"/>
      <c r="I308" s="131"/>
      <c r="J308" s="131"/>
      <c r="K308" s="132"/>
    </row>
    <row r="309" spans="1:11" ht="13.2">
      <c r="A309" s="131"/>
      <c r="B309" s="131"/>
      <c r="C309" s="131"/>
      <c r="D309" s="131"/>
      <c r="E309" s="131"/>
      <c r="F309" s="131"/>
      <c r="G309" s="131"/>
      <c r="H309" s="131"/>
      <c r="I309" s="131"/>
      <c r="J309" s="131"/>
      <c r="K309" s="132"/>
    </row>
    <row r="310" spans="1:11" ht="13.2">
      <c r="A310" s="131"/>
      <c r="B310" s="131"/>
      <c r="C310" s="131"/>
      <c r="D310" s="131"/>
      <c r="E310" s="131"/>
      <c r="F310" s="131"/>
      <c r="G310" s="131"/>
      <c r="H310" s="131"/>
      <c r="I310" s="131"/>
      <c r="J310" s="131"/>
      <c r="K310" s="132"/>
    </row>
    <row r="311" spans="1:11" ht="13.2">
      <c r="A311" s="131"/>
      <c r="B311" s="131"/>
      <c r="C311" s="131"/>
      <c r="D311" s="131"/>
      <c r="E311" s="131"/>
      <c r="F311" s="131"/>
      <c r="G311" s="131"/>
      <c r="H311" s="131"/>
      <c r="I311" s="131"/>
      <c r="J311" s="131"/>
      <c r="K311" s="132"/>
    </row>
    <row r="312" spans="1:11" ht="13.2">
      <c r="A312" s="131"/>
      <c r="B312" s="131"/>
      <c r="C312" s="131"/>
      <c r="D312" s="131"/>
      <c r="E312" s="131"/>
      <c r="F312" s="131"/>
      <c r="G312" s="131"/>
      <c r="H312" s="131"/>
      <c r="I312" s="131"/>
      <c r="J312" s="131"/>
      <c r="K312" s="132"/>
    </row>
    <row r="313" spans="1:11" ht="13.2">
      <c r="A313" s="131"/>
      <c r="B313" s="131"/>
      <c r="C313" s="131"/>
      <c r="D313" s="131"/>
      <c r="E313" s="131"/>
      <c r="F313" s="131"/>
      <c r="G313" s="131"/>
      <c r="H313" s="131"/>
      <c r="I313" s="131"/>
      <c r="J313" s="131"/>
      <c r="K313" s="132"/>
    </row>
    <row r="314" spans="1:11" ht="13.2">
      <c r="A314" s="131"/>
      <c r="B314" s="131"/>
      <c r="C314" s="131"/>
      <c r="D314" s="131"/>
      <c r="E314" s="131"/>
      <c r="F314" s="131"/>
      <c r="G314" s="131"/>
      <c r="H314" s="131"/>
      <c r="I314" s="131"/>
      <c r="J314" s="131"/>
      <c r="K314" s="132"/>
    </row>
    <row r="315" spans="1:11" ht="13.2">
      <c r="A315" s="131"/>
      <c r="B315" s="131"/>
      <c r="C315" s="131"/>
      <c r="D315" s="131"/>
      <c r="E315" s="131"/>
      <c r="F315" s="131"/>
      <c r="G315" s="131"/>
      <c r="H315" s="131"/>
      <c r="I315" s="131"/>
      <c r="J315" s="131"/>
      <c r="K315" s="132"/>
    </row>
    <row r="316" spans="1:11" ht="13.2">
      <c r="A316" s="131"/>
      <c r="B316" s="131"/>
      <c r="C316" s="131"/>
      <c r="D316" s="131"/>
      <c r="E316" s="131"/>
      <c r="F316" s="131"/>
      <c r="G316" s="131"/>
      <c r="H316" s="131"/>
      <c r="I316" s="131"/>
      <c r="J316" s="131"/>
      <c r="K316" s="132"/>
    </row>
    <row r="317" spans="1:11" ht="13.2">
      <c r="A317" s="131"/>
      <c r="B317" s="131"/>
      <c r="C317" s="131"/>
      <c r="D317" s="131"/>
      <c r="E317" s="131"/>
      <c r="F317" s="131"/>
      <c r="G317" s="131"/>
      <c r="H317" s="131"/>
      <c r="I317" s="131"/>
      <c r="J317" s="131"/>
      <c r="K317" s="132"/>
    </row>
    <row r="318" spans="1:11" ht="13.2">
      <c r="A318" s="131"/>
      <c r="B318" s="131"/>
      <c r="C318" s="131"/>
      <c r="D318" s="131"/>
      <c r="E318" s="131"/>
      <c r="F318" s="131"/>
      <c r="G318" s="131"/>
      <c r="H318" s="131"/>
      <c r="I318" s="131"/>
      <c r="J318" s="131"/>
      <c r="K318" s="132"/>
    </row>
    <row r="319" spans="1:11" ht="13.2">
      <c r="A319" s="131"/>
      <c r="B319" s="131"/>
      <c r="C319" s="131"/>
      <c r="D319" s="131"/>
      <c r="E319" s="131"/>
      <c r="F319" s="131"/>
      <c r="G319" s="131"/>
      <c r="H319" s="131"/>
      <c r="I319" s="131"/>
      <c r="J319" s="131"/>
      <c r="K319" s="132"/>
    </row>
    <row r="320" spans="1:11" ht="13.2">
      <c r="A320" s="131"/>
      <c r="B320" s="131"/>
      <c r="C320" s="131"/>
      <c r="D320" s="131"/>
      <c r="E320" s="131"/>
      <c r="F320" s="131"/>
      <c r="G320" s="131"/>
      <c r="H320" s="131"/>
      <c r="I320" s="131"/>
      <c r="J320" s="131"/>
      <c r="K320" s="132"/>
    </row>
    <row r="321" spans="1:11" ht="13.2">
      <c r="A321" s="131"/>
      <c r="B321" s="131"/>
      <c r="C321" s="131"/>
      <c r="D321" s="131"/>
      <c r="E321" s="131"/>
      <c r="F321" s="131"/>
      <c r="G321" s="131"/>
      <c r="H321" s="131"/>
      <c r="I321" s="131"/>
      <c r="J321" s="131"/>
      <c r="K321" s="132"/>
    </row>
    <row r="322" spans="1:11" ht="13.2">
      <c r="A322" s="131"/>
      <c r="B322" s="131"/>
      <c r="C322" s="131"/>
      <c r="D322" s="131"/>
      <c r="E322" s="131"/>
      <c r="F322" s="131"/>
      <c r="G322" s="131"/>
      <c r="H322" s="131"/>
      <c r="I322" s="131"/>
      <c r="J322" s="131"/>
      <c r="K322" s="132"/>
    </row>
    <row r="323" spans="1:11" ht="13.2">
      <c r="A323" s="131"/>
      <c r="B323" s="131"/>
      <c r="C323" s="131"/>
      <c r="D323" s="131"/>
      <c r="E323" s="131"/>
      <c r="F323" s="131"/>
      <c r="G323" s="131"/>
      <c r="H323" s="131"/>
      <c r="I323" s="131"/>
      <c r="J323" s="131"/>
      <c r="K323" s="132"/>
    </row>
    <row r="324" spans="1:11" ht="13.2">
      <c r="A324" s="131"/>
      <c r="B324" s="131"/>
      <c r="C324" s="131"/>
      <c r="D324" s="131"/>
      <c r="E324" s="131"/>
      <c r="F324" s="131"/>
      <c r="G324" s="131"/>
      <c r="H324" s="131"/>
      <c r="I324" s="131"/>
      <c r="J324" s="131"/>
      <c r="K324" s="132"/>
    </row>
    <row r="325" spans="1:11" ht="13.2">
      <c r="A325" s="131"/>
      <c r="B325" s="131"/>
      <c r="C325" s="131"/>
      <c r="D325" s="131"/>
      <c r="E325" s="131"/>
      <c r="F325" s="131"/>
      <c r="G325" s="131"/>
      <c r="H325" s="131"/>
      <c r="I325" s="131"/>
      <c r="J325" s="131"/>
      <c r="K325" s="132"/>
    </row>
    <row r="326" spans="1:11" ht="13.2">
      <c r="A326" s="131"/>
      <c r="B326" s="131"/>
      <c r="C326" s="131"/>
      <c r="D326" s="131"/>
      <c r="E326" s="131"/>
      <c r="F326" s="131"/>
      <c r="G326" s="131"/>
      <c r="H326" s="131"/>
      <c r="I326" s="131"/>
      <c r="J326" s="131"/>
      <c r="K326" s="132"/>
    </row>
    <row r="327" spans="1:11" ht="13.2">
      <c r="A327" s="131"/>
      <c r="B327" s="131"/>
      <c r="C327" s="131"/>
      <c r="D327" s="131"/>
      <c r="E327" s="131"/>
      <c r="F327" s="131"/>
      <c r="G327" s="131"/>
      <c r="H327" s="131"/>
      <c r="I327" s="131"/>
      <c r="J327" s="131"/>
      <c r="K327" s="132"/>
    </row>
    <row r="328" spans="1:11" ht="13.2">
      <c r="A328" s="131"/>
      <c r="B328" s="131"/>
      <c r="C328" s="131"/>
      <c r="D328" s="131"/>
      <c r="E328" s="131"/>
      <c r="F328" s="131"/>
      <c r="G328" s="131"/>
      <c r="H328" s="131"/>
      <c r="I328" s="131"/>
      <c r="J328" s="131"/>
      <c r="K328" s="132"/>
    </row>
    <row r="329" spans="1:11" ht="13.2">
      <c r="A329" s="131"/>
      <c r="B329" s="131"/>
      <c r="C329" s="131"/>
      <c r="D329" s="131"/>
      <c r="E329" s="131"/>
      <c r="F329" s="131"/>
      <c r="G329" s="131"/>
      <c r="H329" s="131"/>
      <c r="I329" s="131"/>
      <c r="J329" s="131"/>
      <c r="K329" s="132"/>
    </row>
    <row r="330" spans="1:11" ht="13.2">
      <c r="A330" s="131"/>
      <c r="B330" s="131"/>
      <c r="C330" s="131"/>
      <c r="D330" s="131"/>
      <c r="E330" s="131"/>
      <c r="F330" s="131"/>
      <c r="G330" s="131"/>
      <c r="H330" s="131"/>
      <c r="I330" s="131"/>
      <c r="J330" s="131"/>
      <c r="K330" s="132"/>
    </row>
    <row r="331" spans="1:11" ht="13.2">
      <c r="A331" s="131"/>
      <c r="B331" s="131"/>
      <c r="C331" s="131"/>
      <c r="D331" s="131"/>
      <c r="E331" s="131"/>
      <c r="F331" s="131"/>
      <c r="G331" s="131"/>
      <c r="H331" s="131"/>
      <c r="I331" s="131"/>
      <c r="J331" s="131"/>
      <c r="K331" s="132"/>
    </row>
    <row r="332" spans="1:11" ht="13.2">
      <c r="A332" s="131"/>
      <c r="B332" s="131"/>
      <c r="C332" s="131"/>
      <c r="D332" s="131"/>
      <c r="E332" s="131"/>
      <c r="F332" s="131"/>
      <c r="G332" s="131"/>
      <c r="H332" s="131"/>
      <c r="I332" s="131"/>
      <c r="J332" s="131"/>
      <c r="K332" s="132"/>
    </row>
    <row r="333" spans="1:11" ht="13.2">
      <c r="A333" s="131"/>
      <c r="B333" s="131"/>
      <c r="C333" s="131"/>
      <c r="D333" s="131"/>
      <c r="E333" s="131"/>
      <c r="F333" s="131"/>
      <c r="G333" s="131"/>
      <c r="H333" s="131"/>
      <c r="I333" s="131"/>
      <c r="J333" s="131"/>
      <c r="K333" s="132"/>
    </row>
    <row r="334" spans="1:11" ht="13.2">
      <c r="A334" s="131"/>
      <c r="B334" s="131"/>
      <c r="C334" s="131"/>
      <c r="D334" s="131"/>
      <c r="E334" s="131"/>
      <c r="F334" s="131"/>
      <c r="G334" s="131"/>
      <c r="H334" s="131"/>
      <c r="I334" s="131"/>
      <c r="J334" s="131"/>
      <c r="K334" s="132"/>
    </row>
    <row r="335" spans="1:11" ht="13.2">
      <c r="A335" s="131"/>
      <c r="B335" s="131"/>
      <c r="C335" s="131"/>
      <c r="D335" s="131"/>
      <c r="E335" s="131"/>
      <c r="F335" s="131"/>
      <c r="G335" s="131"/>
      <c r="H335" s="131"/>
      <c r="I335" s="131"/>
      <c r="J335" s="131"/>
      <c r="K335" s="132"/>
    </row>
    <row r="336" spans="1:11" ht="13.2">
      <c r="A336" s="131"/>
      <c r="B336" s="131"/>
      <c r="C336" s="131"/>
      <c r="D336" s="131"/>
      <c r="E336" s="131"/>
      <c r="F336" s="131"/>
      <c r="G336" s="131"/>
      <c r="H336" s="131"/>
      <c r="I336" s="131"/>
      <c r="J336" s="131"/>
      <c r="K336" s="132"/>
    </row>
    <row r="337" spans="1:11" ht="13.2">
      <c r="A337" s="131"/>
      <c r="B337" s="131"/>
      <c r="C337" s="131"/>
      <c r="D337" s="131"/>
      <c r="E337" s="131"/>
      <c r="F337" s="131"/>
      <c r="G337" s="131"/>
      <c r="H337" s="131"/>
      <c r="I337" s="131"/>
      <c r="J337" s="131"/>
      <c r="K337" s="132"/>
    </row>
    <row r="338" spans="1:11" ht="13.2">
      <c r="A338" s="131"/>
      <c r="B338" s="131"/>
      <c r="C338" s="131"/>
      <c r="D338" s="131"/>
      <c r="E338" s="131"/>
      <c r="F338" s="131"/>
      <c r="G338" s="131"/>
      <c r="H338" s="131"/>
      <c r="I338" s="131"/>
      <c r="J338" s="131"/>
      <c r="K338" s="132"/>
    </row>
    <row r="339" spans="1:11" ht="13.2">
      <c r="A339" s="131"/>
      <c r="B339" s="131"/>
      <c r="C339" s="131"/>
      <c r="D339" s="131"/>
      <c r="E339" s="131"/>
      <c r="F339" s="131"/>
      <c r="G339" s="131"/>
      <c r="H339" s="131"/>
      <c r="I339" s="131"/>
      <c r="J339" s="131"/>
      <c r="K339" s="132"/>
    </row>
    <row r="340" spans="1:11" ht="13.2">
      <c r="A340" s="131"/>
      <c r="B340" s="131"/>
      <c r="C340" s="131"/>
      <c r="D340" s="131"/>
      <c r="E340" s="131"/>
      <c r="F340" s="131"/>
      <c r="G340" s="131"/>
      <c r="H340" s="131"/>
      <c r="I340" s="131"/>
      <c r="J340" s="131"/>
      <c r="K340" s="132"/>
    </row>
    <row r="341" spans="1:11" ht="13.2">
      <c r="A341" s="131"/>
      <c r="B341" s="131"/>
      <c r="C341" s="131"/>
      <c r="D341" s="131"/>
      <c r="E341" s="131"/>
      <c r="F341" s="131"/>
      <c r="G341" s="131"/>
      <c r="H341" s="131"/>
      <c r="I341" s="131"/>
      <c r="J341" s="131"/>
      <c r="K341" s="132"/>
    </row>
    <row r="342" spans="1:11" ht="13.2">
      <c r="A342" s="131"/>
      <c r="B342" s="131"/>
      <c r="C342" s="131"/>
      <c r="D342" s="131"/>
      <c r="E342" s="131"/>
      <c r="F342" s="131"/>
      <c r="G342" s="131"/>
      <c r="H342" s="131"/>
      <c r="I342" s="131"/>
      <c r="J342" s="131"/>
      <c r="K342" s="132"/>
    </row>
    <row r="343" spans="1:11" ht="13.2">
      <c r="A343" s="131"/>
      <c r="B343" s="131"/>
      <c r="C343" s="131"/>
      <c r="D343" s="131"/>
      <c r="E343" s="131"/>
      <c r="F343" s="131"/>
      <c r="G343" s="131"/>
      <c r="H343" s="131"/>
      <c r="I343" s="131"/>
      <c r="J343" s="131"/>
      <c r="K343" s="132"/>
    </row>
    <row r="344" spans="1:11" ht="13.2">
      <c r="A344" s="131"/>
      <c r="B344" s="131"/>
      <c r="C344" s="131"/>
      <c r="D344" s="131"/>
      <c r="E344" s="131"/>
      <c r="F344" s="131"/>
      <c r="G344" s="131"/>
      <c r="H344" s="131"/>
      <c r="I344" s="131"/>
      <c r="J344" s="131"/>
      <c r="K344" s="132"/>
    </row>
    <row r="345" spans="1:11" ht="13.2">
      <c r="A345" s="131"/>
      <c r="B345" s="131"/>
      <c r="C345" s="131"/>
      <c r="D345" s="131"/>
      <c r="E345" s="131"/>
      <c r="F345" s="131"/>
      <c r="G345" s="131"/>
      <c r="H345" s="131"/>
      <c r="I345" s="131"/>
      <c r="J345" s="131"/>
      <c r="K345" s="132"/>
    </row>
    <row r="346" spans="1:11" ht="13.2">
      <c r="A346" s="131"/>
      <c r="B346" s="131"/>
      <c r="C346" s="131"/>
      <c r="D346" s="131"/>
      <c r="E346" s="131"/>
      <c r="F346" s="131"/>
      <c r="G346" s="131"/>
      <c r="H346" s="131"/>
      <c r="I346" s="131"/>
      <c r="J346" s="131"/>
      <c r="K346" s="132"/>
    </row>
    <row r="347" spans="1:11" ht="13.2">
      <c r="A347" s="131"/>
      <c r="B347" s="131"/>
      <c r="C347" s="131"/>
      <c r="D347" s="131"/>
      <c r="E347" s="131"/>
      <c r="F347" s="131"/>
      <c r="G347" s="131"/>
      <c r="H347" s="131"/>
      <c r="I347" s="131"/>
      <c r="J347" s="131"/>
      <c r="K347" s="132"/>
    </row>
    <row r="348" spans="1:11" ht="13.2">
      <c r="A348" s="131"/>
      <c r="B348" s="131"/>
      <c r="C348" s="131"/>
      <c r="D348" s="131"/>
      <c r="E348" s="131"/>
      <c r="F348" s="131"/>
      <c r="G348" s="131"/>
      <c r="H348" s="131"/>
      <c r="I348" s="131"/>
      <c r="J348" s="131"/>
      <c r="K348" s="132"/>
    </row>
    <row r="349" spans="1:11" ht="13.2">
      <c r="A349" s="131"/>
      <c r="B349" s="131"/>
      <c r="C349" s="131"/>
      <c r="D349" s="131"/>
      <c r="E349" s="131"/>
      <c r="F349" s="131"/>
      <c r="G349" s="131"/>
      <c r="H349" s="131"/>
      <c r="I349" s="131"/>
      <c r="J349" s="131"/>
      <c r="K349" s="132"/>
    </row>
    <row r="350" spans="1:11" ht="13.2">
      <c r="A350" s="131"/>
      <c r="B350" s="131"/>
      <c r="C350" s="131"/>
      <c r="D350" s="131"/>
      <c r="E350" s="131"/>
      <c r="F350" s="131"/>
      <c r="G350" s="131"/>
      <c r="H350" s="131"/>
      <c r="I350" s="131"/>
      <c r="J350" s="131"/>
      <c r="K350" s="132"/>
    </row>
    <row r="351" spans="1:11" ht="13.2">
      <c r="A351" s="131"/>
      <c r="B351" s="131"/>
      <c r="C351" s="131"/>
      <c r="D351" s="131"/>
      <c r="E351" s="131"/>
      <c r="F351" s="131"/>
      <c r="G351" s="131"/>
      <c r="H351" s="131"/>
      <c r="I351" s="131"/>
      <c r="J351" s="131"/>
      <c r="K351" s="132"/>
    </row>
    <row r="352" spans="1:11" ht="13.2">
      <c r="A352" s="131"/>
      <c r="B352" s="131"/>
      <c r="C352" s="131"/>
      <c r="D352" s="131"/>
      <c r="E352" s="131"/>
      <c r="F352" s="131"/>
      <c r="G352" s="131"/>
      <c r="H352" s="131"/>
      <c r="I352" s="131"/>
      <c r="J352" s="131"/>
      <c r="K352" s="132"/>
    </row>
    <row r="353" spans="1:11" ht="13.2">
      <c r="A353" s="131"/>
      <c r="B353" s="131"/>
      <c r="C353" s="131"/>
      <c r="D353" s="131"/>
      <c r="E353" s="131"/>
      <c r="F353" s="131"/>
      <c r="G353" s="131"/>
      <c r="H353" s="131"/>
      <c r="I353" s="131"/>
      <c r="J353" s="131"/>
      <c r="K353" s="132"/>
    </row>
    <row r="354" spans="1:11" ht="13.2">
      <c r="A354" s="131"/>
      <c r="B354" s="131"/>
      <c r="C354" s="131"/>
      <c r="D354" s="131"/>
      <c r="E354" s="131"/>
      <c r="F354" s="131"/>
      <c r="G354" s="131"/>
      <c r="H354" s="131"/>
      <c r="I354" s="131"/>
      <c r="J354" s="131"/>
      <c r="K354" s="132"/>
    </row>
    <row r="355" spans="1:11" ht="13.2">
      <c r="A355" s="131"/>
      <c r="B355" s="131"/>
      <c r="C355" s="131"/>
      <c r="D355" s="131"/>
      <c r="E355" s="131"/>
      <c r="F355" s="131"/>
      <c r="G355" s="131"/>
      <c r="H355" s="131"/>
      <c r="I355" s="131"/>
      <c r="J355" s="131"/>
      <c r="K355" s="132"/>
    </row>
    <row r="356" spans="1:11" ht="13.2">
      <c r="A356" s="131"/>
      <c r="B356" s="131"/>
      <c r="C356" s="131"/>
      <c r="D356" s="131"/>
      <c r="E356" s="131"/>
      <c r="F356" s="131"/>
      <c r="G356" s="131"/>
      <c r="H356" s="131"/>
      <c r="I356" s="131"/>
      <c r="J356" s="131"/>
      <c r="K356" s="132"/>
    </row>
    <row r="357" spans="1:11" ht="13.2">
      <c r="A357" s="131"/>
      <c r="B357" s="131"/>
      <c r="C357" s="131"/>
      <c r="D357" s="131"/>
      <c r="E357" s="131"/>
      <c r="F357" s="131"/>
      <c r="G357" s="131"/>
      <c r="H357" s="131"/>
      <c r="I357" s="131"/>
      <c r="J357" s="131"/>
      <c r="K357" s="132"/>
    </row>
    <row r="358" spans="1:11" ht="13.2">
      <c r="A358" s="131"/>
      <c r="B358" s="131"/>
      <c r="C358" s="131"/>
      <c r="D358" s="131"/>
      <c r="E358" s="131"/>
      <c r="F358" s="131"/>
      <c r="G358" s="131"/>
      <c r="H358" s="131"/>
      <c r="I358" s="131"/>
      <c r="J358" s="131"/>
      <c r="K358" s="132"/>
    </row>
    <row r="359" spans="1:11" ht="13.2">
      <c r="A359" s="131"/>
      <c r="B359" s="131"/>
      <c r="C359" s="131"/>
      <c r="D359" s="131"/>
      <c r="E359" s="131"/>
      <c r="F359" s="131"/>
      <c r="G359" s="131"/>
      <c r="H359" s="131"/>
      <c r="I359" s="131"/>
      <c r="J359" s="131"/>
      <c r="K359" s="132"/>
    </row>
    <row r="360" spans="1:11" ht="13.2">
      <c r="A360" s="131"/>
      <c r="B360" s="131"/>
      <c r="C360" s="131"/>
      <c r="D360" s="131"/>
      <c r="E360" s="131"/>
      <c r="F360" s="131"/>
      <c r="G360" s="131"/>
      <c r="H360" s="131"/>
      <c r="I360" s="131"/>
      <c r="J360" s="131"/>
      <c r="K360" s="132"/>
    </row>
    <row r="361" spans="1:11" ht="13.2">
      <c r="A361" s="131"/>
      <c r="B361" s="131"/>
      <c r="C361" s="131"/>
      <c r="D361" s="131"/>
      <c r="E361" s="131"/>
      <c r="F361" s="131"/>
      <c r="G361" s="131"/>
      <c r="H361" s="131"/>
      <c r="I361" s="131"/>
      <c r="J361" s="131"/>
      <c r="K361" s="132"/>
    </row>
    <row r="362" spans="1:11" ht="13.2">
      <c r="A362" s="131"/>
      <c r="B362" s="131"/>
      <c r="C362" s="131"/>
      <c r="D362" s="131"/>
      <c r="E362" s="131"/>
      <c r="F362" s="131"/>
      <c r="G362" s="131"/>
      <c r="H362" s="131"/>
      <c r="I362" s="131"/>
      <c r="J362" s="131"/>
      <c r="K362" s="132"/>
    </row>
    <row r="363" spans="1:11" ht="13.2">
      <c r="A363" s="131"/>
      <c r="B363" s="131"/>
      <c r="C363" s="131"/>
      <c r="D363" s="131"/>
      <c r="E363" s="131"/>
      <c r="F363" s="131"/>
      <c r="G363" s="131"/>
      <c r="H363" s="131"/>
      <c r="I363" s="131"/>
      <c r="J363" s="131"/>
      <c r="K363" s="132"/>
    </row>
    <row r="364" spans="1:11" ht="13.2">
      <c r="A364" s="131"/>
      <c r="B364" s="131"/>
      <c r="C364" s="131"/>
      <c r="D364" s="131"/>
      <c r="E364" s="131"/>
      <c r="F364" s="131"/>
      <c r="G364" s="131"/>
      <c r="H364" s="131"/>
      <c r="I364" s="131"/>
      <c r="J364" s="131"/>
      <c r="K364" s="132"/>
    </row>
    <row r="365" spans="1:11" ht="13.2">
      <c r="A365" s="131"/>
      <c r="B365" s="131"/>
      <c r="C365" s="131"/>
      <c r="D365" s="131"/>
      <c r="E365" s="131"/>
      <c r="F365" s="131"/>
      <c r="G365" s="131"/>
      <c r="H365" s="131"/>
      <c r="I365" s="131"/>
      <c r="J365" s="131"/>
      <c r="K365" s="132"/>
    </row>
    <row r="366" spans="1:11" ht="13.2">
      <c r="A366" s="131"/>
      <c r="B366" s="131"/>
      <c r="C366" s="131"/>
      <c r="D366" s="131"/>
      <c r="E366" s="131"/>
      <c r="F366" s="131"/>
      <c r="G366" s="131"/>
      <c r="H366" s="131"/>
      <c r="I366" s="131"/>
      <c r="J366" s="131"/>
      <c r="K366" s="132"/>
    </row>
    <row r="367" spans="1:11" ht="13.2">
      <c r="A367" s="131"/>
      <c r="B367" s="131"/>
      <c r="C367" s="131"/>
      <c r="D367" s="131"/>
      <c r="E367" s="131"/>
      <c r="F367" s="131"/>
      <c r="G367" s="131"/>
      <c r="H367" s="131"/>
      <c r="I367" s="131"/>
      <c r="J367" s="131"/>
      <c r="K367" s="132"/>
    </row>
    <row r="368" spans="1:11" ht="13.2">
      <c r="A368" s="131"/>
      <c r="B368" s="131"/>
      <c r="C368" s="131"/>
      <c r="D368" s="131"/>
      <c r="E368" s="131"/>
      <c r="F368" s="131"/>
      <c r="G368" s="131"/>
      <c r="H368" s="131"/>
      <c r="I368" s="131"/>
      <c r="J368" s="131"/>
      <c r="K368" s="132"/>
    </row>
    <row r="369" spans="1:11" ht="13.2">
      <c r="A369" s="131"/>
      <c r="B369" s="131"/>
      <c r="C369" s="131"/>
      <c r="D369" s="131"/>
      <c r="E369" s="131"/>
      <c r="F369" s="131"/>
      <c r="G369" s="131"/>
      <c r="H369" s="131"/>
      <c r="I369" s="131"/>
      <c r="J369" s="131"/>
      <c r="K369" s="132"/>
    </row>
    <row r="370" spans="1:11" ht="13.2">
      <c r="A370" s="131"/>
      <c r="B370" s="131"/>
      <c r="C370" s="131"/>
      <c r="D370" s="131"/>
      <c r="E370" s="131"/>
      <c r="F370" s="131"/>
      <c r="G370" s="131"/>
      <c r="H370" s="131"/>
      <c r="I370" s="131"/>
      <c r="J370" s="131"/>
      <c r="K370" s="132"/>
    </row>
    <row r="371" spans="1:11" ht="13.2">
      <c r="A371" s="131"/>
      <c r="B371" s="131"/>
      <c r="C371" s="131"/>
      <c r="D371" s="131"/>
      <c r="E371" s="131"/>
      <c r="F371" s="131"/>
      <c r="G371" s="131"/>
      <c r="H371" s="131"/>
      <c r="I371" s="131"/>
      <c r="J371" s="131"/>
      <c r="K371" s="132"/>
    </row>
    <row r="372" spans="1:11" ht="13.2">
      <c r="A372" s="131"/>
      <c r="B372" s="131"/>
      <c r="C372" s="131"/>
      <c r="D372" s="131"/>
      <c r="E372" s="131"/>
      <c r="F372" s="131"/>
      <c r="G372" s="131"/>
      <c r="H372" s="131"/>
      <c r="I372" s="131"/>
      <c r="J372" s="131"/>
      <c r="K372" s="132"/>
    </row>
    <row r="373" spans="1:11" ht="13.2">
      <c r="A373" s="131"/>
      <c r="B373" s="131"/>
      <c r="C373" s="131"/>
      <c r="D373" s="131"/>
      <c r="E373" s="131"/>
      <c r="F373" s="131"/>
      <c r="G373" s="131"/>
      <c r="H373" s="131"/>
      <c r="I373" s="131"/>
      <c r="J373" s="131"/>
      <c r="K373" s="132"/>
    </row>
    <row r="374" spans="1:11" ht="13.2">
      <c r="A374" s="131"/>
      <c r="B374" s="131"/>
      <c r="C374" s="131"/>
      <c r="D374" s="131"/>
      <c r="E374" s="131"/>
      <c r="F374" s="131"/>
      <c r="G374" s="131"/>
      <c r="H374" s="131"/>
      <c r="I374" s="131"/>
      <c r="J374" s="131"/>
      <c r="K374" s="132"/>
    </row>
    <row r="375" spans="1:11" ht="13.2">
      <c r="A375" s="131"/>
      <c r="B375" s="131"/>
      <c r="C375" s="131"/>
      <c r="D375" s="131"/>
      <c r="E375" s="131"/>
      <c r="F375" s="131"/>
      <c r="G375" s="131"/>
      <c r="H375" s="131"/>
      <c r="I375" s="131"/>
      <c r="J375" s="131"/>
      <c r="K375" s="132"/>
    </row>
    <row r="376" spans="1:11" ht="13.2">
      <c r="A376" s="131"/>
      <c r="B376" s="131"/>
      <c r="C376" s="131"/>
      <c r="D376" s="131"/>
      <c r="E376" s="131"/>
      <c r="F376" s="131"/>
      <c r="G376" s="131"/>
      <c r="H376" s="131"/>
      <c r="I376" s="131"/>
      <c r="J376" s="131"/>
      <c r="K376" s="132"/>
    </row>
    <row r="377" spans="1:11" ht="13.2">
      <c r="A377" s="131"/>
      <c r="B377" s="131"/>
      <c r="C377" s="131"/>
      <c r="D377" s="131"/>
      <c r="E377" s="131"/>
      <c r="F377" s="131"/>
      <c r="G377" s="131"/>
      <c r="H377" s="131"/>
      <c r="I377" s="131"/>
      <c r="J377" s="131"/>
      <c r="K377" s="132"/>
    </row>
    <row r="378" spans="1:11" ht="13.2">
      <c r="A378" s="131"/>
      <c r="B378" s="131"/>
      <c r="C378" s="131"/>
      <c r="D378" s="131"/>
      <c r="E378" s="131"/>
      <c r="F378" s="131"/>
      <c r="G378" s="131"/>
      <c r="H378" s="131"/>
      <c r="I378" s="131"/>
      <c r="J378" s="131"/>
      <c r="K378" s="132"/>
    </row>
    <row r="379" spans="1:11" ht="13.2">
      <c r="A379" s="131"/>
      <c r="B379" s="131"/>
      <c r="C379" s="131"/>
      <c r="D379" s="131"/>
      <c r="E379" s="131"/>
      <c r="F379" s="131"/>
      <c r="G379" s="131"/>
      <c r="H379" s="131"/>
      <c r="I379" s="131"/>
      <c r="J379" s="131"/>
      <c r="K379" s="132"/>
    </row>
    <row r="380" spans="1:11" ht="13.2">
      <c r="A380" s="131"/>
      <c r="B380" s="131"/>
      <c r="C380" s="131"/>
      <c r="D380" s="131"/>
      <c r="E380" s="131"/>
      <c r="F380" s="131"/>
      <c r="G380" s="131"/>
      <c r="H380" s="131"/>
      <c r="I380" s="131"/>
      <c r="J380" s="131"/>
      <c r="K380" s="132"/>
    </row>
    <row r="381" spans="1:11" ht="13.2">
      <c r="A381" s="131"/>
      <c r="B381" s="131"/>
      <c r="C381" s="131"/>
      <c r="D381" s="131"/>
      <c r="E381" s="131"/>
      <c r="F381" s="131"/>
      <c r="G381" s="131"/>
      <c r="H381" s="131"/>
      <c r="I381" s="131"/>
      <c r="J381" s="131"/>
      <c r="K381" s="132"/>
    </row>
    <row r="382" spans="1:11" ht="13.2">
      <c r="A382" s="131"/>
      <c r="B382" s="131"/>
      <c r="C382" s="131"/>
      <c r="D382" s="131"/>
      <c r="E382" s="131"/>
      <c r="F382" s="131"/>
      <c r="G382" s="131"/>
      <c r="H382" s="131"/>
      <c r="I382" s="131"/>
      <c r="J382" s="131"/>
      <c r="K382" s="132"/>
    </row>
    <row r="383" spans="1:11" ht="13.2">
      <c r="A383" s="131"/>
      <c r="B383" s="131"/>
      <c r="C383" s="131"/>
      <c r="D383" s="131"/>
      <c r="E383" s="131"/>
      <c r="F383" s="131"/>
      <c r="G383" s="131"/>
      <c r="H383" s="131"/>
      <c r="I383" s="131"/>
      <c r="J383" s="131"/>
      <c r="K383" s="132"/>
    </row>
    <row r="384" spans="1:11" ht="13.2">
      <c r="A384" s="131"/>
      <c r="B384" s="131"/>
      <c r="C384" s="131"/>
      <c r="D384" s="131"/>
      <c r="E384" s="131"/>
      <c r="F384" s="131"/>
      <c r="G384" s="131"/>
      <c r="H384" s="131"/>
      <c r="I384" s="131"/>
      <c r="J384" s="131"/>
      <c r="K384" s="132"/>
    </row>
    <row r="385" spans="1:11" ht="13.2">
      <c r="A385" s="131"/>
      <c r="B385" s="131"/>
      <c r="C385" s="131"/>
      <c r="D385" s="131"/>
      <c r="E385" s="131"/>
      <c r="F385" s="131"/>
      <c r="G385" s="131"/>
      <c r="H385" s="131"/>
      <c r="I385" s="131"/>
      <c r="J385" s="131"/>
      <c r="K385" s="132"/>
    </row>
    <row r="386" spans="1:11" ht="13.2">
      <c r="A386" s="131"/>
      <c r="B386" s="131"/>
      <c r="C386" s="131"/>
      <c r="D386" s="131"/>
      <c r="E386" s="131"/>
      <c r="F386" s="131"/>
      <c r="G386" s="131"/>
      <c r="H386" s="131"/>
      <c r="I386" s="131"/>
      <c r="J386" s="131"/>
      <c r="K386" s="132"/>
    </row>
    <row r="387" spans="1:11" ht="13.2">
      <c r="A387" s="131"/>
      <c r="B387" s="131"/>
      <c r="C387" s="131"/>
      <c r="D387" s="131"/>
      <c r="E387" s="131"/>
      <c r="F387" s="131"/>
      <c r="G387" s="131"/>
      <c r="H387" s="131"/>
      <c r="I387" s="131"/>
      <c r="J387" s="131"/>
      <c r="K387" s="132"/>
    </row>
    <row r="388" spans="1:11" ht="13.2">
      <c r="A388" s="131"/>
      <c r="B388" s="131"/>
      <c r="C388" s="131"/>
      <c r="D388" s="131"/>
      <c r="E388" s="131"/>
      <c r="F388" s="131"/>
      <c r="G388" s="131"/>
      <c r="H388" s="131"/>
      <c r="I388" s="131"/>
      <c r="J388" s="131"/>
      <c r="K388" s="132"/>
    </row>
    <row r="389" spans="1:11" ht="13.2">
      <c r="A389" s="131"/>
      <c r="B389" s="131"/>
      <c r="C389" s="131"/>
      <c r="D389" s="131"/>
      <c r="E389" s="131"/>
      <c r="F389" s="131"/>
      <c r="G389" s="131"/>
      <c r="H389" s="131"/>
      <c r="I389" s="131"/>
      <c r="J389" s="131"/>
      <c r="K389" s="132"/>
    </row>
    <row r="390" spans="1:11" ht="13.2">
      <c r="A390" s="131"/>
      <c r="B390" s="131"/>
      <c r="C390" s="131"/>
      <c r="D390" s="131"/>
      <c r="E390" s="131"/>
      <c r="F390" s="131"/>
      <c r="G390" s="131"/>
      <c r="H390" s="131"/>
      <c r="I390" s="131"/>
      <c r="J390" s="131"/>
      <c r="K390" s="132"/>
    </row>
    <row r="391" spans="1:11" ht="13.2">
      <c r="A391" s="131"/>
      <c r="B391" s="131"/>
      <c r="C391" s="131"/>
      <c r="D391" s="131"/>
      <c r="E391" s="131"/>
      <c r="F391" s="131"/>
      <c r="G391" s="131"/>
      <c r="H391" s="131"/>
      <c r="I391" s="131"/>
      <c r="J391" s="131"/>
      <c r="K391" s="132"/>
    </row>
    <row r="392" spans="1:11" ht="13.2">
      <c r="A392" s="131"/>
      <c r="B392" s="131"/>
      <c r="C392" s="131"/>
      <c r="D392" s="131"/>
      <c r="E392" s="131"/>
      <c r="F392" s="131"/>
      <c r="G392" s="131"/>
      <c r="H392" s="131"/>
      <c r="I392" s="131"/>
      <c r="J392" s="131"/>
      <c r="K392" s="132"/>
    </row>
    <row r="393" spans="1:11" ht="13.2">
      <c r="A393" s="131"/>
      <c r="B393" s="131"/>
      <c r="C393" s="131"/>
      <c r="D393" s="131"/>
      <c r="E393" s="131"/>
      <c r="F393" s="131"/>
      <c r="G393" s="131"/>
      <c r="H393" s="131"/>
      <c r="I393" s="131"/>
      <c r="J393" s="131"/>
      <c r="K393" s="132"/>
    </row>
    <row r="394" spans="1:11" ht="13.2">
      <c r="A394" s="131"/>
      <c r="B394" s="131"/>
      <c r="C394" s="131"/>
      <c r="D394" s="131"/>
      <c r="E394" s="131"/>
      <c r="F394" s="131"/>
      <c r="G394" s="131"/>
      <c r="H394" s="131"/>
      <c r="I394" s="131"/>
      <c r="J394" s="131"/>
      <c r="K394" s="132"/>
    </row>
    <row r="395" spans="1:11" ht="13.2">
      <c r="A395" s="131"/>
      <c r="B395" s="131"/>
      <c r="C395" s="131"/>
      <c r="D395" s="131"/>
      <c r="E395" s="131"/>
      <c r="F395" s="131"/>
      <c r="G395" s="131"/>
      <c r="H395" s="131"/>
      <c r="I395" s="131"/>
      <c r="J395" s="131"/>
      <c r="K395" s="132"/>
    </row>
    <row r="396" spans="1:11" ht="13.2">
      <c r="A396" s="131"/>
      <c r="B396" s="131"/>
      <c r="C396" s="131"/>
      <c r="D396" s="131"/>
      <c r="E396" s="131"/>
      <c r="F396" s="131"/>
      <c r="G396" s="131"/>
      <c r="H396" s="131"/>
      <c r="I396" s="131"/>
      <c r="J396" s="131"/>
      <c r="K396" s="132"/>
    </row>
    <row r="397" spans="1:11" ht="13.2">
      <c r="A397" s="131"/>
      <c r="B397" s="131"/>
      <c r="C397" s="131"/>
      <c r="D397" s="131"/>
      <c r="E397" s="131"/>
      <c r="F397" s="131"/>
      <c r="G397" s="131"/>
      <c r="H397" s="131"/>
      <c r="I397" s="131"/>
      <c r="J397" s="131"/>
      <c r="K397" s="132"/>
    </row>
    <row r="398" spans="1:11" ht="13.2">
      <c r="A398" s="131"/>
      <c r="B398" s="131"/>
      <c r="C398" s="131"/>
      <c r="D398" s="131"/>
      <c r="E398" s="131"/>
      <c r="F398" s="131"/>
      <c r="G398" s="131"/>
      <c r="H398" s="131"/>
      <c r="I398" s="131"/>
      <c r="J398" s="131"/>
      <c r="K398" s="132"/>
    </row>
    <row r="399" spans="1:11" ht="13.2">
      <c r="A399" s="131"/>
      <c r="B399" s="131"/>
      <c r="C399" s="131"/>
      <c r="D399" s="131"/>
      <c r="E399" s="131"/>
      <c r="F399" s="131"/>
      <c r="G399" s="131"/>
      <c r="H399" s="131"/>
      <c r="I399" s="131"/>
      <c r="J399" s="131"/>
      <c r="K399" s="132"/>
    </row>
    <row r="400" spans="1:11" ht="13.2">
      <c r="A400" s="131"/>
      <c r="B400" s="131"/>
      <c r="C400" s="131"/>
      <c r="D400" s="131"/>
      <c r="E400" s="131"/>
      <c r="F400" s="131"/>
      <c r="G400" s="131"/>
      <c r="H400" s="131"/>
      <c r="I400" s="131"/>
      <c r="J400" s="131"/>
      <c r="K400" s="132"/>
    </row>
    <row r="401" spans="1:11" ht="13.2">
      <c r="A401" s="131"/>
      <c r="B401" s="131"/>
      <c r="C401" s="131"/>
      <c r="D401" s="131"/>
      <c r="E401" s="131"/>
      <c r="F401" s="131"/>
      <c r="G401" s="131"/>
      <c r="H401" s="131"/>
      <c r="I401" s="131"/>
      <c r="J401" s="131"/>
      <c r="K401" s="132"/>
    </row>
    <row r="402" spans="1:11" ht="13.2">
      <c r="A402" s="131"/>
      <c r="B402" s="131"/>
      <c r="C402" s="131"/>
      <c r="D402" s="131"/>
      <c r="E402" s="131"/>
      <c r="F402" s="131"/>
      <c r="G402" s="131"/>
      <c r="H402" s="131"/>
      <c r="I402" s="131"/>
      <c r="J402" s="131"/>
      <c r="K402" s="132"/>
    </row>
    <row r="403" spans="1:11" ht="13.2">
      <c r="A403" s="131"/>
      <c r="B403" s="131"/>
      <c r="C403" s="131"/>
      <c r="D403" s="131"/>
      <c r="E403" s="131"/>
      <c r="F403" s="131"/>
      <c r="G403" s="131"/>
      <c r="H403" s="131"/>
      <c r="I403" s="131"/>
      <c r="J403" s="131"/>
      <c r="K403" s="132"/>
    </row>
    <row r="404" spans="1:11" ht="13.2">
      <c r="A404" s="131"/>
      <c r="B404" s="131"/>
      <c r="C404" s="131"/>
      <c r="D404" s="131"/>
      <c r="E404" s="131"/>
      <c r="F404" s="131"/>
      <c r="G404" s="131"/>
      <c r="H404" s="131"/>
      <c r="I404" s="131"/>
      <c r="J404" s="131"/>
      <c r="K404" s="132"/>
    </row>
    <row r="405" spans="1:11" ht="13.2">
      <c r="A405" s="131"/>
      <c r="B405" s="131"/>
      <c r="C405" s="131"/>
      <c r="D405" s="131"/>
      <c r="E405" s="131"/>
      <c r="F405" s="131"/>
      <c r="G405" s="131"/>
      <c r="H405" s="131"/>
      <c r="I405" s="131"/>
      <c r="J405" s="131"/>
      <c r="K405" s="132"/>
    </row>
    <row r="406" spans="1:11" ht="13.2">
      <c r="A406" s="131"/>
      <c r="B406" s="131"/>
      <c r="C406" s="131"/>
      <c r="D406" s="131"/>
      <c r="E406" s="131"/>
      <c r="F406" s="131"/>
      <c r="G406" s="131"/>
      <c r="H406" s="131"/>
      <c r="I406" s="131"/>
      <c r="J406" s="131"/>
      <c r="K406" s="132"/>
    </row>
    <row r="407" spans="1:11" ht="13.2">
      <c r="A407" s="131"/>
      <c r="B407" s="131"/>
      <c r="C407" s="131"/>
      <c r="D407" s="131"/>
      <c r="E407" s="131"/>
      <c r="F407" s="131"/>
      <c r="G407" s="131"/>
      <c r="H407" s="131"/>
      <c r="I407" s="131"/>
      <c r="J407" s="131"/>
      <c r="K407" s="132"/>
    </row>
    <row r="408" spans="1:11" ht="13.2">
      <c r="A408" s="131"/>
      <c r="B408" s="131"/>
      <c r="C408" s="131"/>
      <c r="D408" s="131"/>
      <c r="E408" s="131"/>
      <c r="F408" s="131"/>
      <c r="G408" s="131"/>
      <c r="H408" s="131"/>
      <c r="I408" s="131"/>
      <c r="J408" s="131"/>
      <c r="K408" s="132"/>
    </row>
    <row r="409" spans="1:11" ht="13.2">
      <c r="A409" s="131"/>
      <c r="B409" s="131"/>
      <c r="C409" s="131"/>
      <c r="D409" s="131"/>
      <c r="E409" s="131"/>
      <c r="F409" s="131"/>
      <c r="G409" s="131"/>
      <c r="H409" s="131"/>
      <c r="I409" s="131"/>
      <c r="J409" s="131"/>
      <c r="K409" s="132"/>
    </row>
    <row r="410" spans="1:11" ht="13.2">
      <c r="A410" s="131"/>
      <c r="B410" s="131"/>
      <c r="C410" s="131"/>
      <c r="D410" s="131"/>
      <c r="E410" s="131"/>
      <c r="F410" s="131"/>
      <c r="G410" s="131"/>
      <c r="H410" s="131"/>
      <c r="I410" s="131"/>
      <c r="J410" s="131"/>
      <c r="K410" s="132"/>
    </row>
    <row r="411" spans="1:11" ht="13.2">
      <c r="A411" s="131"/>
      <c r="B411" s="131"/>
      <c r="C411" s="131"/>
      <c r="D411" s="131"/>
      <c r="E411" s="131"/>
      <c r="F411" s="131"/>
      <c r="G411" s="131"/>
      <c r="H411" s="131"/>
      <c r="I411" s="131"/>
      <c r="J411" s="131"/>
      <c r="K411" s="132"/>
    </row>
    <row r="412" spans="1:11" ht="13.2">
      <c r="A412" s="131"/>
      <c r="B412" s="131"/>
      <c r="C412" s="131"/>
      <c r="D412" s="131"/>
      <c r="E412" s="131"/>
      <c r="F412" s="131"/>
      <c r="G412" s="131"/>
      <c r="H412" s="131"/>
      <c r="I412" s="131"/>
      <c r="J412" s="131"/>
      <c r="K412" s="132"/>
    </row>
    <row r="413" spans="1:11" ht="13.2">
      <c r="A413" s="131"/>
      <c r="B413" s="131"/>
      <c r="C413" s="131"/>
      <c r="D413" s="131"/>
      <c r="E413" s="131"/>
      <c r="F413" s="131"/>
      <c r="G413" s="131"/>
      <c r="H413" s="131"/>
      <c r="I413" s="131"/>
      <c r="J413" s="131"/>
      <c r="K413" s="132"/>
    </row>
    <row r="414" spans="1:11" ht="13.2">
      <c r="A414" s="131"/>
      <c r="B414" s="131"/>
      <c r="C414" s="131"/>
      <c r="D414" s="131"/>
      <c r="E414" s="131"/>
      <c r="F414" s="131"/>
      <c r="G414" s="131"/>
      <c r="H414" s="131"/>
      <c r="I414" s="131"/>
      <c r="J414" s="131"/>
      <c r="K414" s="132"/>
    </row>
    <row r="415" spans="1:11" ht="13.2">
      <c r="A415" s="131"/>
      <c r="B415" s="131"/>
      <c r="C415" s="131"/>
      <c r="D415" s="131"/>
      <c r="E415" s="131"/>
      <c r="F415" s="131"/>
      <c r="G415" s="131"/>
      <c r="H415" s="131"/>
      <c r="I415" s="131"/>
      <c r="J415" s="131"/>
      <c r="K415" s="132"/>
    </row>
    <row r="416" spans="1:11" ht="13.2">
      <c r="A416" s="131"/>
      <c r="B416" s="131"/>
      <c r="C416" s="131"/>
      <c r="D416" s="131"/>
      <c r="E416" s="131"/>
      <c r="F416" s="131"/>
      <c r="G416" s="131"/>
      <c r="H416" s="131"/>
      <c r="I416" s="131"/>
      <c r="J416" s="131"/>
      <c r="K416" s="132"/>
    </row>
    <row r="417" spans="1:11" ht="13.2">
      <c r="A417" s="131"/>
      <c r="B417" s="131"/>
      <c r="C417" s="131"/>
      <c r="D417" s="131"/>
      <c r="E417" s="131"/>
      <c r="F417" s="131"/>
      <c r="G417" s="131"/>
      <c r="H417" s="131"/>
      <c r="I417" s="131"/>
      <c r="J417" s="131"/>
      <c r="K417" s="132"/>
    </row>
    <row r="418" spans="1:11" ht="13.2">
      <c r="A418" s="131"/>
      <c r="B418" s="131"/>
      <c r="C418" s="131"/>
      <c r="D418" s="131"/>
      <c r="E418" s="131"/>
      <c r="F418" s="131"/>
      <c r="G418" s="131"/>
      <c r="H418" s="131"/>
      <c r="I418" s="131"/>
      <c r="J418" s="131"/>
      <c r="K418" s="132"/>
    </row>
    <row r="419" spans="1:11" ht="13.2">
      <c r="A419" s="131"/>
      <c r="B419" s="131"/>
      <c r="C419" s="131"/>
      <c r="D419" s="131"/>
      <c r="E419" s="131"/>
      <c r="F419" s="131"/>
      <c r="G419" s="131"/>
      <c r="H419" s="131"/>
      <c r="I419" s="131"/>
      <c r="J419" s="131"/>
      <c r="K419" s="132"/>
    </row>
    <row r="420" spans="1:11" ht="13.2">
      <c r="A420" s="131"/>
      <c r="B420" s="131"/>
      <c r="C420" s="131"/>
      <c r="D420" s="131"/>
      <c r="E420" s="131"/>
      <c r="F420" s="131"/>
      <c r="G420" s="131"/>
      <c r="H420" s="131"/>
      <c r="I420" s="131"/>
      <c r="J420" s="131"/>
      <c r="K420" s="132"/>
    </row>
    <row r="421" spans="1:11" ht="13.2">
      <c r="A421" s="131"/>
      <c r="B421" s="131"/>
      <c r="C421" s="131"/>
      <c r="D421" s="131"/>
      <c r="E421" s="131"/>
      <c r="F421" s="131"/>
      <c r="G421" s="131"/>
      <c r="H421" s="131"/>
      <c r="I421" s="131"/>
      <c r="J421" s="131"/>
      <c r="K421" s="132"/>
    </row>
    <row r="422" spans="1:11" ht="13.2">
      <c r="A422" s="131"/>
      <c r="B422" s="131"/>
      <c r="C422" s="131"/>
      <c r="D422" s="131"/>
      <c r="E422" s="131"/>
      <c r="F422" s="131"/>
      <c r="G422" s="131"/>
      <c r="H422" s="131"/>
      <c r="I422" s="131"/>
      <c r="J422" s="131"/>
      <c r="K422" s="132"/>
    </row>
    <row r="423" spans="1:11" ht="13.2">
      <c r="A423" s="131"/>
      <c r="B423" s="131"/>
      <c r="C423" s="131"/>
      <c r="D423" s="131"/>
      <c r="E423" s="131"/>
      <c r="F423" s="131"/>
      <c r="G423" s="131"/>
      <c r="H423" s="131"/>
      <c r="I423" s="131"/>
      <c r="J423" s="131"/>
      <c r="K423" s="132"/>
    </row>
    <row r="424" spans="1:11" ht="13.2">
      <c r="A424" s="131"/>
      <c r="B424" s="131"/>
      <c r="C424" s="131"/>
      <c r="D424" s="131"/>
      <c r="E424" s="131"/>
      <c r="F424" s="131"/>
      <c r="G424" s="131"/>
      <c r="H424" s="131"/>
      <c r="I424" s="131"/>
      <c r="J424" s="131"/>
      <c r="K424" s="132"/>
    </row>
    <row r="425" spans="1:11" ht="13.2">
      <c r="A425" s="131"/>
      <c r="B425" s="131"/>
      <c r="C425" s="131"/>
      <c r="D425" s="131"/>
      <c r="E425" s="131"/>
      <c r="F425" s="131"/>
      <c r="G425" s="131"/>
      <c r="H425" s="131"/>
      <c r="I425" s="131"/>
      <c r="J425" s="131"/>
      <c r="K425" s="132"/>
    </row>
    <row r="426" spans="1:11" ht="13.2">
      <c r="A426" s="131"/>
      <c r="B426" s="131"/>
      <c r="C426" s="131"/>
      <c r="D426" s="131"/>
      <c r="E426" s="131"/>
      <c r="F426" s="131"/>
      <c r="G426" s="131"/>
      <c r="H426" s="131"/>
      <c r="I426" s="131"/>
      <c r="J426" s="131"/>
      <c r="K426" s="132"/>
    </row>
    <row r="427" spans="1:11" ht="13.2">
      <c r="A427" s="131"/>
      <c r="B427" s="131"/>
      <c r="C427" s="131"/>
      <c r="D427" s="131"/>
      <c r="E427" s="131"/>
      <c r="F427" s="131"/>
      <c r="G427" s="131"/>
      <c r="H427" s="131"/>
      <c r="I427" s="131"/>
      <c r="J427" s="131"/>
      <c r="K427" s="132"/>
    </row>
    <row r="428" spans="1:11" ht="13.2">
      <c r="A428" s="131"/>
      <c r="B428" s="131"/>
      <c r="C428" s="131"/>
      <c r="D428" s="131"/>
      <c r="E428" s="131"/>
      <c r="F428" s="131"/>
      <c r="G428" s="131"/>
      <c r="H428" s="131"/>
      <c r="I428" s="131"/>
      <c r="J428" s="131"/>
      <c r="K428" s="132"/>
    </row>
    <row r="429" spans="1:11" ht="13.2">
      <c r="A429" s="131"/>
      <c r="B429" s="131"/>
      <c r="C429" s="131"/>
      <c r="D429" s="131"/>
      <c r="E429" s="131"/>
      <c r="F429" s="131"/>
      <c r="G429" s="131"/>
      <c r="H429" s="131"/>
      <c r="I429" s="131"/>
      <c r="J429" s="131"/>
      <c r="K429" s="132"/>
    </row>
    <row r="430" spans="1:11" ht="13.2">
      <c r="A430" s="131"/>
      <c r="B430" s="131"/>
      <c r="C430" s="131"/>
      <c r="D430" s="131"/>
      <c r="E430" s="131"/>
      <c r="F430" s="131"/>
      <c r="G430" s="131"/>
      <c r="H430" s="131"/>
      <c r="I430" s="131"/>
      <c r="J430" s="131"/>
      <c r="K430" s="132"/>
    </row>
    <row r="431" spans="1:11" ht="13.2">
      <c r="A431" s="131"/>
      <c r="B431" s="131"/>
      <c r="C431" s="131"/>
      <c r="D431" s="131"/>
      <c r="E431" s="131"/>
      <c r="F431" s="131"/>
      <c r="G431" s="131"/>
      <c r="H431" s="131"/>
      <c r="I431" s="131"/>
      <c r="J431" s="131"/>
      <c r="K431" s="132"/>
    </row>
    <row r="432" spans="1:11" ht="13.2">
      <c r="A432" s="131"/>
      <c r="B432" s="131"/>
      <c r="C432" s="131"/>
      <c r="D432" s="131"/>
      <c r="E432" s="131"/>
      <c r="F432" s="131"/>
      <c r="G432" s="131"/>
      <c r="H432" s="131"/>
      <c r="I432" s="131"/>
      <c r="J432" s="131"/>
      <c r="K432" s="132"/>
    </row>
    <row r="433" spans="1:11" ht="13.2">
      <c r="A433" s="131"/>
      <c r="B433" s="131"/>
      <c r="C433" s="131"/>
      <c r="D433" s="131"/>
      <c r="E433" s="131"/>
      <c r="F433" s="131"/>
      <c r="G433" s="131"/>
      <c r="H433" s="131"/>
      <c r="I433" s="131"/>
      <c r="J433" s="131"/>
      <c r="K433" s="132"/>
    </row>
    <row r="434" spans="1:11" ht="13.2">
      <c r="A434" s="131"/>
      <c r="B434" s="131"/>
      <c r="C434" s="131"/>
      <c r="D434" s="131"/>
      <c r="E434" s="131"/>
      <c r="F434" s="131"/>
      <c r="G434" s="131"/>
      <c r="H434" s="131"/>
      <c r="I434" s="131"/>
      <c r="J434" s="131"/>
      <c r="K434" s="132"/>
    </row>
    <row r="435" spans="1:11" ht="13.2">
      <c r="A435" s="131"/>
      <c r="B435" s="131"/>
      <c r="C435" s="131"/>
      <c r="D435" s="131"/>
      <c r="E435" s="131"/>
      <c r="F435" s="131"/>
      <c r="G435" s="131"/>
      <c r="H435" s="131"/>
      <c r="I435" s="131"/>
      <c r="J435" s="131"/>
      <c r="K435" s="132"/>
    </row>
    <row r="436" spans="1:11" ht="13.2">
      <c r="A436" s="131"/>
      <c r="B436" s="131"/>
      <c r="C436" s="131"/>
      <c r="D436" s="131"/>
      <c r="E436" s="131"/>
      <c r="F436" s="131"/>
      <c r="G436" s="131"/>
      <c r="H436" s="131"/>
      <c r="I436" s="131"/>
      <c r="J436" s="131"/>
      <c r="K436" s="132"/>
    </row>
    <row r="437" spans="1:11" ht="13.2">
      <c r="A437" s="131"/>
      <c r="B437" s="131"/>
      <c r="C437" s="131"/>
      <c r="D437" s="131"/>
      <c r="E437" s="131"/>
      <c r="F437" s="131"/>
      <c r="G437" s="131"/>
      <c r="H437" s="131"/>
      <c r="I437" s="131"/>
      <c r="J437" s="131"/>
      <c r="K437" s="132"/>
    </row>
    <row r="438" spans="1:11" ht="13.2">
      <c r="A438" s="131"/>
      <c r="B438" s="131"/>
      <c r="C438" s="131"/>
      <c r="D438" s="131"/>
      <c r="E438" s="131"/>
      <c r="F438" s="131"/>
      <c r="G438" s="131"/>
      <c r="H438" s="131"/>
      <c r="I438" s="131"/>
      <c r="J438" s="131"/>
      <c r="K438" s="132"/>
    </row>
    <row r="439" spans="1:11" ht="13.2">
      <c r="A439" s="131"/>
      <c r="B439" s="131"/>
      <c r="C439" s="131"/>
      <c r="D439" s="131"/>
      <c r="E439" s="131"/>
      <c r="F439" s="131"/>
      <c r="G439" s="131"/>
      <c r="H439" s="131"/>
      <c r="I439" s="131"/>
      <c r="J439" s="131"/>
      <c r="K439" s="132"/>
    </row>
    <row r="440" spans="1:11" ht="13.2">
      <c r="A440" s="131"/>
      <c r="B440" s="131"/>
      <c r="C440" s="131"/>
      <c r="D440" s="131"/>
      <c r="E440" s="131"/>
      <c r="F440" s="131"/>
      <c r="G440" s="131"/>
      <c r="H440" s="131"/>
      <c r="I440" s="131"/>
      <c r="J440" s="131"/>
      <c r="K440" s="132"/>
    </row>
    <row r="441" spans="1:11" ht="13.2">
      <c r="A441" s="131"/>
      <c r="B441" s="131"/>
      <c r="C441" s="131"/>
      <c r="D441" s="131"/>
      <c r="E441" s="131"/>
      <c r="F441" s="131"/>
      <c r="G441" s="131"/>
      <c r="H441" s="131"/>
      <c r="I441" s="131"/>
      <c r="J441" s="131"/>
      <c r="K441" s="132"/>
    </row>
    <row r="442" spans="1:11" ht="13.2">
      <c r="A442" s="131"/>
      <c r="B442" s="131"/>
      <c r="C442" s="131"/>
      <c r="D442" s="131"/>
      <c r="E442" s="131"/>
      <c r="F442" s="131"/>
      <c r="G442" s="131"/>
      <c r="H442" s="131"/>
      <c r="I442" s="131"/>
      <c r="J442" s="131"/>
      <c r="K442" s="132"/>
    </row>
    <row r="443" spans="1:11" ht="13.2">
      <c r="A443" s="131"/>
      <c r="B443" s="131"/>
      <c r="C443" s="131"/>
      <c r="D443" s="131"/>
      <c r="E443" s="131"/>
      <c r="F443" s="131"/>
      <c r="G443" s="131"/>
      <c r="H443" s="131"/>
      <c r="I443" s="131"/>
      <c r="J443" s="131"/>
      <c r="K443" s="132"/>
    </row>
    <row r="444" spans="1:11" ht="13.2">
      <c r="A444" s="131"/>
      <c r="B444" s="131"/>
      <c r="C444" s="131"/>
      <c r="D444" s="131"/>
      <c r="E444" s="131"/>
      <c r="F444" s="131"/>
      <c r="G444" s="131"/>
      <c r="H444" s="131"/>
      <c r="I444" s="131"/>
      <c r="J444" s="131"/>
      <c r="K444" s="132"/>
    </row>
    <row r="445" spans="1:11" ht="13.2">
      <c r="A445" s="131"/>
      <c r="B445" s="131"/>
      <c r="C445" s="131"/>
      <c r="D445" s="131"/>
      <c r="E445" s="131"/>
      <c r="F445" s="131"/>
      <c r="G445" s="131"/>
      <c r="H445" s="131"/>
      <c r="I445" s="131"/>
      <c r="J445" s="131"/>
      <c r="K445" s="132"/>
    </row>
    <row r="446" spans="1:11" ht="13.2">
      <c r="A446" s="131"/>
      <c r="B446" s="131"/>
      <c r="C446" s="131"/>
      <c r="D446" s="131"/>
      <c r="E446" s="131"/>
      <c r="F446" s="131"/>
      <c r="G446" s="131"/>
      <c r="H446" s="131"/>
      <c r="I446" s="131"/>
      <c r="J446" s="131"/>
      <c r="K446" s="132"/>
    </row>
    <row r="447" spans="1:11" ht="13.2">
      <c r="A447" s="131"/>
      <c r="B447" s="131"/>
      <c r="C447" s="131"/>
      <c r="D447" s="131"/>
      <c r="E447" s="131"/>
      <c r="F447" s="131"/>
      <c r="G447" s="131"/>
      <c r="H447" s="131"/>
      <c r="I447" s="131"/>
      <c r="J447" s="131"/>
      <c r="K447" s="132"/>
    </row>
    <row r="448" spans="1:11" ht="13.2">
      <c r="A448" s="131"/>
      <c r="B448" s="131"/>
      <c r="C448" s="131"/>
      <c r="D448" s="131"/>
      <c r="E448" s="131"/>
      <c r="F448" s="131"/>
      <c r="G448" s="131"/>
      <c r="H448" s="131"/>
      <c r="I448" s="131"/>
      <c r="J448" s="131"/>
      <c r="K448" s="132"/>
    </row>
    <row r="449" spans="1:11" ht="13.2">
      <c r="A449" s="131"/>
      <c r="B449" s="131"/>
      <c r="C449" s="131"/>
      <c r="D449" s="131"/>
      <c r="E449" s="131"/>
      <c r="F449" s="131"/>
      <c r="G449" s="131"/>
      <c r="H449" s="131"/>
      <c r="I449" s="131"/>
      <c r="J449" s="131"/>
      <c r="K449" s="132"/>
    </row>
    <row r="450" spans="1:11" ht="13.2">
      <c r="A450" s="131"/>
      <c r="B450" s="131"/>
      <c r="C450" s="131"/>
      <c r="D450" s="131"/>
      <c r="E450" s="131"/>
      <c r="F450" s="131"/>
      <c r="G450" s="131"/>
      <c r="H450" s="131"/>
      <c r="I450" s="131"/>
      <c r="J450" s="131"/>
      <c r="K450" s="132"/>
    </row>
    <row r="451" spans="1:11" ht="13.2">
      <c r="A451" s="131"/>
      <c r="B451" s="131"/>
      <c r="C451" s="131"/>
      <c r="D451" s="131"/>
      <c r="E451" s="131"/>
      <c r="F451" s="131"/>
      <c r="G451" s="131"/>
      <c r="H451" s="131"/>
      <c r="I451" s="131"/>
      <c r="J451" s="131"/>
      <c r="K451" s="132"/>
    </row>
    <row r="452" spans="1:11" ht="13.2">
      <c r="A452" s="131"/>
      <c r="B452" s="131"/>
      <c r="C452" s="131"/>
      <c r="D452" s="131"/>
      <c r="E452" s="131"/>
      <c r="F452" s="131"/>
      <c r="G452" s="131"/>
      <c r="H452" s="131"/>
      <c r="I452" s="131"/>
      <c r="J452" s="131"/>
      <c r="K452" s="132"/>
    </row>
    <row r="453" spans="1:11" ht="13.2">
      <c r="A453" s="131"/>
      <c r="B453" s="131"/>
      <c r="C453" s="131"/>
      <c r="D453" s="131"/>
      <c r="E453" s="131"/>
      <c r="F453" s="131"/>
      <c r="G453" s="131"/>
      <c r="H453" s="131"/>
      <c r="I453" s="131"/>
      <c r="J453" s="131"/>
      <c r="K453" s="132"/>
    </row>
    <row r="454" spans="1:11" ht="13.2">
      <c r="A454" s="131"/>
      <c r="B454" s="131"/>
      <c r="C454" s="131"/>
      <c r="D454" s="131"/>
      <c r="E454" s="131"/>
      <c r="F454" s="131"/>
      <c r="G454" s="131"/>
      <c r="H454" s="131"/>
      <c r="I454" s="131"/>
      <c r="J454" s="131"/>
      <c r="K454" s="132"/>
    </row>
    <row r="455" spans="1:11" ht="13.2">
      <c r="A455" s="131"/>
      <c r="B455" s="131"/>
      <c r="C455" s="131"/>
      <c r="D455" s="131"/>
      <c r="E455" s="131"/>
      <c r="F455" s="131"/>
      <c r="G455" s="131"/>
      <c r="H455" s="131"/>
      <c r="I455" s="131"/>
      <c r="J455" s="131"/>
      <c r="K455" s="132"/>
    </row>
    <row r="456" spans="1:11" ht="13.2">
      <c r="A456" s="131"/>
      <c r="B456" s="131"/>
      <c r="C456" s="131"/>
      <c r="D456" s="131"/>
      <c r="E456" s="131"/>
      <c r="F456" s="131"/>
      <c r="G456" s="131"/>
      <c r="H456" s="131"/>
      <c r="I456" s="131"/>
      <c r="J456" s="131"/>
      <c r="K456" s="132"/>
    </row>
    <row r="457" spans="1:11" ht="13.2">
      <c r="A457" s="131"/>
      <c r="B457" s="131"/>
      <c r="C457" s="131"/>
      <c r="D457" s="131"/>
      <c r="E457" s="131"/>
      <c r="F457" s="131"/>
      <c r="G457" s="131"/>
      <c r="H457" s="131"/>
      <c r="I457" s="131"/>
      <c r="J457" s="131"/>
      <c r="K457" s="132"/>
    </row>
    <row r="458" spans="1:11" ht="13.2">
      <c r="A458" s="131"/>
      <c r="B458" s="131"/>
      <c r="C458" s="131"/>
      <c r="D458" s="131"/>
      <c r="E458" s="131"/>
      <c r="F458" s="131"/>
      <c r="G458" s="131"/>
      <c r="H458" s="131"/>
      <c r="I458" s="131"/>
      <c r="J458" s="131"/>
      <c r="K458" s="132"/>
    </row>
    <row r="459" spans="1:11" ht="13.2">
      <c r="A459" s="131"/>
      <c r="B459" s="131"/>
      <c r="C459" s="131"/>
      <c r="D459" s="131"/>
      <c r="E459" s="131"/>
      <c r="F459" s="131"/>
      <c r="G459" s="131"/>
      <c r="H459" s="131"/>
      <c r="I459" s="131"/>
      <c r="J459" s="131"/>
      <c r="K459" s="132"/>
    </row>
    <row r="460" spans="1:11" ht="13.2">
      <c r="A460" s="131"/>
      <c r="B460" s="131"/>
      <c r="C460" s="131"/>
      <c r="D460" s="131"/>
      <c r="E460" s="131"/>
      <c r="F460" s="131"/>
      <c r="G460" s="131"/>
      <c r="H460" s="131"/>
      <c r="I460" s="131"/>
      <c r="J460" s="131"/>
      <c r="K460" s="132"/>
    </row>
    <row r="461" spans="1:11" ht="13.2">
      <c r="A461" s="131"/>
      <c r="B461" s="131"/>
      <c r="C461" s="131"/>
      <c r="D461" s="131"/>
      <c r="E461" s="131"/>
      <c r="F461" s="131"/>
      <c r="G461" s="131"/>
      <c r="H461" s="131"/>
      <c r="I461" s="131"/>
      <c r="J461" s="131"/>
      <c r="K461" s="132"/>
    </row>
    <row r="462" spans="1:11" ht="13.2">
      <c r="A462" s="131"/>
      <c r="B462" s="131"/>
      <c r="C462" s="131"/>
      <c r="D462" s="131"/>
      <c r="E462" s="131"/>
      <c r="F462" s="131"/>
      <c r="G462" s="131"/>
      <c r="H462" s="131"/>
      <c r="I462" s="131"/>
      <c r="J462" s="131"/>
      <c r="K462" s="132"/>
    </row>
    <row r="463" spans="1:11" ht="13.2">
      <c r="A463" s="131"/>
      <c r="B463" s="131"/>
      <c r="C463" s="131"/>
      <c r="D463" s="131"/>
      <c r="E463" s="131"/>
      <c r="F463" s="131"/>
      <c r="G463" s="131"/>
      <c r="H463" s="131"/>
      <c r="I463" s="131"/>
      <c r="J463" s="131"/>
      <c r="K463" s="132"/>
    </row>
    <row r="464" spans="1:11" ht="13.2">
      <c r="A464" s="131"/>
      <c r="B464" s="131"/>
      <c r="C464" s="131"/>
      <c r="D464" s="131"/>
      <c r="E464" s="131"/>
      <c r="F464" s="131"/>
      <c r="G464" s="131"/>
      <c r="H464" s="131"/>
      <c r="I464" s="131"/>
      <c r="J464" s="131"/>
      <c r="K464" s="132"/>
    </row>
    <row r="465" spans="1:11" ht="13.2">
      <c r="A465" s="131"/>
      <c r="B465" s="131"/>
      <c r="C465" s="131"/>
      <c r="D465" s="131"/>
      <c r="E465" s="131"/>
      <c r="F465" s="131"/>
      <c r="G465" s="131"/>
      <c r="H465" s="131"/>
      <c r="I465" s="131"/>
      <c r="J465" s="131"/>
      <c r="K465" s="132"/>
    </row>
    <row r="466" spans="1:11" ht="13.2">
      <c r="A466" s="131"/>
      <c r="B466" s="131"/>
      <c r="C466" s="131"/>
      <c r="D466" s="131"/>
      <c r="E466" s="131"/>
      <c r="F466" s="131"/>
      <c r="G466" s="131"/>
      <c r="H466" s="131"/>
      <c r="I466" s="131"/>
      <c r="J466" s="131"/>
      <c r="K466" s="132"/>
    </row>
    <row r="467" spans="1:11" ht="13.2">
      <c r="A467" s="131"/>
      <c r="B467" s="131"/>
      <c r="C467" s="131"/>
      <c r="D467" s="131"/>
      <c r="E467" s="131"/>
      <c r="F467" s="131"/>
      <c r="G467" s="131"/>
      <c r="H467" s="131"/>
      <c r="I467" s="131"/>
      <c r="J467" s="131"/>
      <c r="K467" s="132"/>
    </row>
    <row r="468" spans="1:11" ht="13.2">
      <c r="A468" s="131"/>
      <c r="B468" s="131"/>
      <c r="C468" s="131"/>
      <c r="D468" s="131"/>
      <c r="E468" s="131"/>
      <c r="F468" s="131"/>
      <c r="G468" s="131"/>
      <c r="H468" s="131"/>
      <c r="I468" s="131"/>
      <c r="J468" s="131"/>
      <c r="K468" s="132"/>
    </row>
    <row r="469" spans="1:11" ht="13.2">
      <c r="A469" s="131"/>
      <c r="B469" s="131"/>
      <c r="C469" s="131"/>
      <c r="D469" s="131"/>
      <c r="E469" s="131"/>
      <c r="F469" s="131"/>
      <c r="G469" s="131"/>
      <c r="H469" s="131"/>
      <c r="I469" s="131"/>
      <c r="J469" s="131"/>
      <c r="K469" s="132"/>
    </row>
    <row r="470" spans="1:11" ht="13.2">
      <c r="A470" s="131"/>
      <c r="B470" s="131"/>
      <c r="C470" s="131"/>
      <c r="D470" s="131"/>
      <c r="E470" s="131"/>
      <c r="F470" s="131"/>
      <c r="G470" s="131"/>
      <c r="H470" s="131"/>
      <c r="I470" s="131"/>
      <c r="J470" s="131"/>
      <c r="K470" s="132"/>
    </row>
    <row r="471" spans="1:11" ht="13.2">
      <c r="A471" s="131"/>
      <c r="B471" s="131"/>
      <c r="C471" s="131"/>
      <c r="D471" s="131"/>
      <c r="E471" s="131"/>
      <c r="F471" s="131"/>
      <c r="G471" s="131"/>
      <c r="H471" s="131"/>
      <c r="I471" s="131"/>
      <c r="J471" s="131"/>
      <c r="K471" s="132"/>
    </row>
    <row r="472" spans="1:11" ht="13.2">
      <c r="A472" s="131"/>
      <c r="B472" s="131"/>
      <c r="C472" s="131"/>
      <c r="D472" s="131"/>
      <c r="E472" s="131"/>
      <c r="F472" s="131"/>
      <c r="G472" s="131"/>
      <c r="H472" s="131"/>
      <c r="I472" s="131"/>
      <c r="J472" s="131"/>
      <c r="K472" s="132"/>
    </row>
    <row r="473" spans="1:11" ht="13.2">
      <c r="A473" s="131"/>
      <c r="B473" s="131"/>
      <c r="C473" s="131"/>
      <c r="D473" s="131"/>
      <c r="E473" s="131"/>
      <c r="F473" s="131"/>
      <c r="G473" s="131"/>
      <c r="H473" s="131"/>
      <c r="I473" s="131"/>
      <c r="J473" s="131"/>
      <c r="K473" s="132"/>
    </row>
    <row r="474" spans="1:11" ht="13.2">
      <c r="A474" s="131"/>
      <c r="B474" s="131"/>
      <c r="C474" s="131"/>
      <c r="D474" s="131"/>
      <c r="E474" s="131"/>
      <c r="F474" s="131"/>
      <c r="G474" s="131"/>
      <c r="H474" s="131"/>
      <c r="I474" s="131"/>
      <c r="J474" s="131"/>
      <c r="K474" s="132"/>
    </row>
    <row r="475" spans="1:11" ht="13.2">
      <c r="A475" s="131"/>
      <c r="B475" s="131"/>
      <c r="C475" s="131"/>
      <c r="D475" s="131"/>
      <c r="E475" s="131"/>
      <c r="F475" s="131"/>
      <c r="G475" s="131"/>
      <c r="H475" s="131"/>
      <c r="I475" s="131"/>
      <c r="J475" s="131"/>
      <c r="K475" s="132"/>
    </row>
    <row r="476" spans="1:11" ht="13.2">
      <c r="A476" s="131"/>
      <c r="B476" s="131"/>
      <c r="C476" s="131"/>
      <c r="D476" s="131"/>
      <c r="E476" s="131"/>
      <c r="F476" s="131"/>
      <c r="G476" s="131"/>
      <c r="H476" s="131"/>
      <c r="I476" s="131"/>
      <c r="J476" s="131"/>
      <c r="K476" s="132"/>
    </row>
    <row r="477" spans="1:11" ht="13.2">
      <c r="A477" s="131"/>
      <c r="B477" s="131"/>
      <c r="C477" s="131"/>
      <c r="D477" s="131"/>
      <c r="E477" s="131"/>
      <c r="F477" s="131"/>
      <c r="G477" s="131"/>
      <c r="H477" s="131"/>
      <c r="I477" s="131"/>
      <c r="J477" s="131"/>
      <c r="K477" s="132"/>
    </row>
    <row r="478" spans="1:11" ht="13.2">
      <c r="A478" s="131"/>
      <c r="B478" s="131"/>
      <c r="C478" s="131"/>
      <c r="D478" s="131"/>
      <c r="E478" s="131"/>
      <c r="F478" s="131"/>
      <c r="G478" s="131"/>
      <c r="H478" s="131"/>
      <c r="I478" s="131"/>
      <c r="J478" s="131"/>
      <c r="K478" s="132"/>
    </row>
    <row r="479" spans="1:11" ht="13.2">
      <c r="A479" s="131"/>
      <c r="B479" s="131"/>
      <c r="C479" s="131"/>
      <c r="D479" s="131"/>
      <c r="E479" s="131"/>
      <c r="F479" s="131"/>
      <c r="G479" s="131"/>
      <c r="H479" s="131"/>
      <c r="I479" s="131"/>
      <c r="J479" s="131"/>
      <c r="K479" s="132"/>
    </row>
    <row r="480" spans="1:11" ht="13.2">
      <c r="A480" s="131"/>
      <c r="B480" s="131"/>
      <c r="C480" s="131"/>
      <c r="D480" s="131"/>
      <c r="E480" s="131"/>
      <c r="F480" s="131"/>
      <c r="G480" s="131"/>
      <c r="H480" s="131"/>
      <c r="I480" s="131"/>
      <c r="J480" s="131"/>
      <c r="K480" s="132"/>
    </row>
    <row r="481" spans="1:11" ht="13.2">
      <c r="A481" s="131"/>
      <c r="B481" s="131"/>
      <c r="C481" s="131"/>
      <c r="D481" s="131"/>
      <c r="E481" s="131"/>
      <c r="F481" s="131"/>
      <c r="G481" s="131"/>
      <c r="H481" s="131"/>
      <c r="I481" s="131"/>
      <c r="J481" s="131"/>
      <c r="K481" s="132"/>
    </row>
    <row r="482" spans="1:11" ht="13.2">
      <c r="A482" s="131"/>
      <c r="B482" s="131"/>
      <c r="C482" s="131"/>
      <c r="D482" s="131"/>
      <c r="E482" s="131"/>
      <c r="F482" s="131"/>
      <c r="G482" s="131"/>
      <c r="H482" s="131"/>
      <c r="I482" s="131"/>
      <c r="J482" s="131"/>
      <c r="K482" s="132"/>
    </row>
    <row r="483" spans="1:11" ht="13.2">
      <c r="A483" s="131"/>
      <c r="B483" s="131"/>
      <c r="C483" s="131"/>
      <c r="D483" s="131"/>
      <c r="E483" s="131"/>
      <c r="F483" s="131"/>
      <c r="G483" s="131"/>
      <c r="H483" s="131"/>
      <c r="I483" s="131"/>
      <c r="J483" s="131"/>
      <c r="K483" s="132"/>
    </row>
    <row r="484" spans="1:11" ht="13.2">
      <c r="A484" s="131"/>
      <c r="B484" s="131"/>
      <c r="C484" s="131"/>
      <c r="D484" s="131"/>
      <c r="E484" s="131"/>
      <c r="F484" s="131"/>
      <c r="G484" s="131"/>
      <c r="H484" s="131"/>
      <c r="I484" s="131"/>
      <c r="J484" s="131"/>
      <c r="K484" s="132"/>
    </row>
    <row r="485" spans="1:11" ht="13.2">
      <c r="A485" s="131"/>
      <c r="B485" s="131"/>
      <c r="C485" s="131"/>
      <c r="D485" s="131"/>
      <c r="E485" s="131"/>
      <c r="F485" s="131"/>
      <c r="G485" s="131"/>
      <c r="H485" s="131"/>
      <c r="I485" s="131"/>
      <c r="J485" s="131"/>
      <c r="K485" s="132"/>
    </row>
    <row r="486" spans="1:11" ht="13.2">
      <c r="A486" s="131"/>
      <c r="B486" s="131"/>
      <c r="C486" s="131"/>
      <c r="D486" s="131"/>
      <c r="E486" s="131"/>
      <c r="F486" s="131"/>
      <c r="G486" s="131"/>
      <c r="H486" s="131"/>
      <c r="I486" s="131"/>
      <c r="J486" s="131"/>
      <c r="K486" s="132"/>
    </row>
    <row r="487" spans="1:11" ht="13.2">
      <c r="A487" s="131"/>
      <c r="B487" s="131"/>
      <c r="C487" s="131"/>
      <c r="D487" s="131"/>
      <c r="E487" s="131"/>
      <c r="F487" s="131"/>
      <c r="G487" s="131"/>
      <c r="H487" s="131"/>
      <c r="I487" s="131"/>
      <c r="J487" s="131"/>
      <c r="K487" s="132"/>
    </row>
    <row r="488" spans="1:11" ht="13.2">
      <c r="A488" s="131"/>
      <c r="B488" s="131"/>
      <c r="C488" s="131"/>
      <c r="D488" s="131"/>
      <c r="E488" s="131"/>
      <c r="F488" s="131"/>
      <c r="G488" s="131"/>
      <c r="H488" s="131"/>
      <c r="I488" s="131"/>
      <c r="J488" s="131"/>
      <c r="K488" s="132"/>
    </row>
    <row r="489" spans="1:11" ht="13.2">
      <c r="A489" s="131"/>
      <c r="B489" s="131"/>
      <c r="C489" s="131"/>
      <c r="D489" s="131"/>
      <c r="E489" s="131"/>
      <c r="F489" s="131"/>
      <c r="G489" s="131"/>
      <c r="H489" s="131"/>
      <c r="I489" s="131"/>
      <c r="J489" s="131"/>
      <c r="K489" s="132"/>
    </row>
    <row r="490" spans="1:11" ht="13.2">
      <c r="A490" s="131"/>
      <c r="B490" s="131"/>
      <c r="C490" s="131"/>
      <c r="D490" s="131"/>
      <c r="E490" s="131"/>
      <c r="F490" s="131"/>
      <c r="G490" s="131"/>
      <c r="H490" s="131"/>
      <c r="I490" s="131"/>
      <c r="J490" s="131"/>
      <c r="K490" s="132"/>
    </row>
    <row r="491" spans="1:11" ht="13.2">
      <c r="A491" s="131"/>
      <c r="B491" s="131"/>
      <c r="C491" s="131"/>
      <c r="D491" s="131"/>
      <c r="E491" s="131"/>
      <c r="F491" s="131"/>
      <c r="G491" s="131"/>
      <c r="H491" s="131"/>
      <c r="I491" s="131"/>
      <c r="J491" s="131"/>
      <c r="K491" s="132"/>
    </row>
    <row r="492" spans="1:11" ht="13.2">
      <c r="A492" s="131"/>
      <c r="B492" s="131"/>
      <c r="C492" s="131"/>
      <c r="D492" s="131"/>
      <c r="E492" s="131"/>
      <c r="F492" s="131"/>
      <c r="G492" s="131"/>
      <c r="H492" s="131"/>
      <c r="I492" s="131"/>
      <c r="J492" s="131"/>
      <c r="K492" s="132"/>
    </row>
    <row r="493" spans="1:11" ht="13.2">
      <c r="A493" s="131"/>
      <c r="B493" s="131"/>
      <c r="C493" s="131"/>
      <c r="D493" s="131"/>
      <c r="E493" s="131"/>
      <c r="F493" s="131"/>
      <c r="G493" s="131"/>
      <c r="H493" s="131"/>
      <c r="I493" s="131"/>
      <c r="J493" s="131"/>
      <c r="K493" s="132"/>
    </row>
    <row r="494" spans="1:11" ht="13.2">
      <c r="A494" s="131"/>
      <c r="B494" s="131"/>
      <c r="C494" s="131"/>
      <c r="D494" s="131"/>
      <c r="E494" s="131"/>
      <c r="F494" s="131"/>
      <c r="G494" s="131"/>
      <c r="H494" s="131"/>
      <c r="I494" s="131"/>
      <c r="J494" s="131"/>
      <c r="K494" s="132"/>
    </row>
    <row r="495" spans="1:11" ht="13.2">
      <c r="A495" s="131"/>
      <c r="B495" s="131"/>
      <c r="C495" s="131"/>
      <c r="D495" s="131"/>
      <c r="E495" s="131"/>
      <c r="F495" s="131"/>
      <c r="G495" s="131"/>
      <c r="H495" s="131"/>
      <c r="I495" s="131"/>
      <c r="J495" s="131"/>
      <c r="K495" s="132"/>
    </row>
    <row r="496" spans="1:11" ht="13.2">
      <c r="A496" s="131"/>
      <c r="B496" s="131"/>
      <c r="C496" s="131"/>
      <c r="D496" s="131"/>
      <c r="E496" s="131"/>
      <c r="F496" s="131"/>
      <c r="G496" s="131"/>
      <c r="H496" s="131"/>
      <c r="I496" s="131"/>
      <c r="J496" s="131"/>
      <c r="K496" s="132"/>
    </row>
    <row r="497" spans="1:11" ht="13.2">
      <c r="A497" s="131"/>
      <c r="B497" s="131"/>
      <c r="C497" s="131"/>
      <c r="D497" s="131"/>
      <c r="E497" s="131"/>
      <c r="F497" s="131"/>
      <c r="G497" s="131"/>
      <c r="H497" s="131"/>
      <c r="I497" s="131"/>
      <c r="J497" s="131"/>
      <c r="K497" s="132"/>
    </row>
    <row r="498" spans="1:11" ht="13.2">
      <c r="A498" s="131"/>
      <c r="B498" s="131"/>
      <c r="C498" s="131"/>
      <c r="D498" s="131"/>
      <c r="E498" s="131"/>
      <c r="F498" s="131"/>
      <c r="G498" s="131"/>
      <c r="H498" s="131"/>
      <c r="I498" s="131"/>
      <c r="J498" s="131"/>
      <c r="K498" s="132"/>
    </row>
    <row r="499" spans="1:11" ht="13.2">
      <c r="A499" s="131"/>
      <c r="B499" s="131"/>
      <c r="C499" s="131"/>
      <c r="D499" s="131"/>
      <c r="E499" s="131"/>
      <c r="F499" s="131"/>
      <c r="G499" s="131"/>
      <c r="H499" s="131"/>
      <c r="I499" s="131"/>
      <c r="J499" s="131"/>
      <c r="K499" s="132"/>
    </row>
    <row r="500" spans="1:11" ht="13.2">
      <c r="A500" s="131"/>
      <c r="B500" s="131"/>
      <c r="C500" s="131"/>
      <c r="D500" s="131"/>
      <c r="E500" s="131"/>
      <c r="F500" s="131"/>
      <c r="G500" s="131"/>
      <c r="H500" s="131"/>
      <c r="I500" s="131"/>
      <c r="J500" s="131"/>
      <c r="K500" s="132"/>
    </row>
    <row r="501" spans="1:11" ht="13.2">
      <c r="A501" s="131"/>
      <c r="B501" s="131"/>
      <c r="C501" s="131"/>
      <c r="D501" s="131"/>
      <c r="E501" s="131"/>
      <c r="F501" s="131"/>
      <c r="G501" s="131"/>
      <c r="H501" s="131"/>
      <c r="I501" s="131"/>
      <c r="J501" s="131"/>
      <c r="K501" s="132"/>
    </row>
    <row r="502" spans="1:11" ht="13.2">
      <c r="A502" s="131"/>
      <c r="B502" s="131"/>
      <c r="C502" s="131"/>
      <c r="D502" s="131"/>
      <c r="E502" s="131"/>
      <c r="F502" s="131"/>
      <c r="G502" s="131"/>
      <c r="H502" s="131"/>
      <c r="I502" s="131"/>
      <c r="J502" s="131"/>
      <c r="K502" s="132"/>
    </row>
    <row r="503" spans="1:11" ht="13.2">
      <c r="A503" s="131"/>
      <c r="B503" s="131"/>
      <c r="C503" s="131"/>
      <c r="D503" s="131"/>
      <c r="E503" s="131"/>
      <c r="F503" s="131"/>
      <c r="G503" s="131"/>
      <c r="H503" s="131"/>
      <c r="I503" s="131"/>
      <c r="J503" s="131"/>
      <c r="K503" s="132"/>
    </row>
    <row r="504" spans="1:11" ht="13.2">
      <c r="A504" s="131"/>
      <c r="B504" s="131"/>
      <c r="C504" s="131"/>
      <c r="D504" s="131"/>
      <c r="E504" s="131"/>
      <c r="F504" s="131"/>
      <c r="G504" s="131"/>
      <c r="H504" s="131"/>
      <c r="I504" s="131"/>
      <c r="J504" s="131"/>
      <c r="K504" s="132"/>
    </row>
    <row r="505" spans="1:11" ht="13.2">
      <c r="A505" s="131"/>
      <c r="B505" s="131"/>
      <c r="C505" s="131"/>
      <c r="D505" s="131"/>
      <c r="E505" s="131"/>
      <c r="F505" s="131"/>
      <c r="G505" s="131"/>
      <c r="H505" s="131"/>
      <c r="I505" s="131"/>
      <c r="J505" s="131"/>
      <c r="K505" s="132"/>
    </row>
    <row r="506" spans="1:11" ht="13.2">
      <c r="A506" s="131"/>
      <c r="B506" s="131"/>
      <c r="C506" s="131"/>
      <c r="D506" s="131"/>
      <c r="E506" s="131"/>
      <c r="F506" s="131"/>
      <c r="G506" s="131"/>
      <c r="H506" s="131"/>
      <c r="I506" s="131"/>
      <c r="J506" s="131"/>
      <c r="K506" s="132"/>
    </row>
    <row r="507" spans="1:11" ht="13.2">
      <c r="A507" s="131"/>
      <c r="B507" s="131"/>
      <c r="C507" s="131"/>
      <c r="D507" s="131"/>
      <c r="E507" s="131"/>
      <c r="F507" s="131"/>
      <c r="G507" s="131"/>
      <c r="H507" s="131"/>
      <c r="I507" s="131"/>
      <c r="J507" s="131"/>
      <c r="K507" s="132"/>
    </row>
    <row r="508" spans="1:11" ht="13.2">
      <c r="A508" s="131"/>
      <c r="B508" s="131"/>
      <c r="C508" s="131"/>
      <c r="D508" s="131"/>
      <c r="E508" s="131"/>
      <c r="F508" s="131"/>
      <c r="G508" s="131"/>
      <c r="H508" s="131"/>
      <c r="I508" s="131"/>
      <c r="J508" s="131"/>
      <c r="K508" s="132"/>
    </row>
    <row r="509" spans="1:11" ht="13.2">
      <c r="A509" s="131"/>
      <c r="B509" s="131"/>
      <c r="C509" s="131"/>
      <c r="D509" s="131"/>
      <c r="E509" s="131"/>
      <c r="F509" s="131"/>
      <c r="G509" s="131"/>
      <c r="H509" s="131"/>
      <c r="I509" s="131"/>
      <c r="J509" s="131"/>
      <c r="K509" s="132"/>
    </row>
    <row r="510" spans="1:11" ht="13.2">
      <c r="A510" s="131"/>
      <c r="B510" s="131"/>
      <c r="C510" s="131"/>
      <c r="D510" s="131"/>
      <c r="E510" s="131"/>
      <c r="F510" s="131"/>
      <c r="G510" s="131"/>
      <c r="H510" s="131"/>
      <c r="I510" s="131"/>
      <c r="J510" s="131"/>
      <c r="K510" s="132"/>
    </row>
    <row r="511" spans="1:11" ht="13.2">
      <c r="A511" s="131"/>
      <c r="B511" s="131"/>
      <c r="C511" s="131"/>
      <c r="D511" s="131"/>
      <c r="E511" s="131"/>
      <c r="F511" s="131"/>
      <c r="G511" s="131"/>
      <c r="H511" s="131"/>
      <c r="I511" s="131"/>
      <c r="J511" s="131"/>
      <c r="K511" s="132"/>
    </row>
    <row r="512" spans="1:11" ht="13.2">
      <c r="A512" s="131"/>
      <c r="B512" s="131"/>
      <c r="C512" s="131"/>
      <c r="D512" s="131"/>
      <c r="E512" s="131"/>
      <c r="F512" s="131"/>
      <c r="G512" s="131"/>
      <c r="H512" s="131"/>
      <c r="I512" s="131"/>
      <c r="J512" s="131"/>
      <c r="K512" s="132"/>
    </row>
    <row r="513" spans="1:11" ht="13.2">
      <c r="A513" s="131"/>
      <c r="B513" s="131"/>
      <c r="C513" s="131"/>
      <c r="D513" s="131"/>
      <c r="E513" s="131"/>
      <c r="F513" s="131"/>
      <c r="G513" s="131"/>
      <c r="H513" s="131"/>
      <c r="I513" s="131"/>
      <c r="J513" s="131"/>
      <c r="K513" s="132"/>
    </row>
    <row r="514" spans="1:11" ht="13.2">
      <c r="A514" s="131"/>
      <c r="B514" s="131"/>
      <c r="C514" s="131"/>
      <c r="D514" s="131"/>
      <c r="E514" s="131"/>
      <c r="F514" s="131"/>
      <c r="G514" s="131"/>
      <c r="H514" s="131"/>
      <c r="I514" s="131"/>
      <c r="J514" s="131"/>
      <c r="K514" s="132"/>
    </row>
    <row r="515" spans="1:11" ht="13.2">
      <c r="A515" s="131"/>
      <c r="B515" s="131"/>
      <c r="C515" s="131"/>
      <c r="D515" s="131"/>
      <c r="E515" s="131"/>
      <c r="F515" s="131"/>
      <c r="G515" s="131"/>
      <c r="H515" s="131"/>
      <c r="I515" s="131"/>
      <c r="J515" s="131"/>
      <c r="K515" s="132"/>
    </row>
    <row r="516" spans="1:11" ht="13.2">
      <c r="A516" s="131"/>
      <c r="B516" s="131"/>
      <c r="C516" s="131"/>
      <c r="D516" s="131"/>
      <c r="E516" s="131"/>
      <c r="F516" s="131"/>
      <c r="G516" s="131"/>
      <c r="H516" s="131"/>
      <c r="I516" s="131"/>
      <c r="J516" s="131"/>
      <c r="K516" s="132"/>
    </row>
    <row r="517" spans="1:11" ht="13.2">
      <c r="A517" s="131"/>
      <c r="B517" s="131"/>
      <c r="C517" s="131"/>
      <c r="D517" s="131"/>
      <c r="E517" s="131"/>
      <c r="F517" s="131"/>
      <c r="G517" s="131"/>
      <c r="H517" s="131"/>
      <c r="I517" s="131"/>
      <c r="J517" s="131"/>
      <c r="K517" s="132"/>
    </row>
    <row r="518" spans="1:11" ht="13.2">
      <c r="A518" s="131"/>
      <c r="B518" s="131"/>
      <c r="C518" s="131"/>
      <c r="D518" s="131"/>
      <c r="E518" s="131"/>
      <c r="F518" s="131"/>
      <c r="G518" s="131"/>
      <c r="H518" s="131"/>
      <c r="I518" s="131"/>
      <c r="J518" s="131"/>
      <c r="K518" s="132"/>
    </row>
    <row r="519" spans="1:11" ht="13.2">
      <c r="A519" s="131"/>
      <c r="B519" s="131"/>
      <c r="C519" s="131"/>
      <c r="D519" s="131"/>
      <c r="E519" s="131"/>
      <c r="F519" s="131"/>
      <c r="G519" s="131"/>
      <c r="H519" s="131"/>
      <c r="I519" s="131"/>
      <c r="J519" s="131"/>
      <c r="K519" s="132"/>
    </row>
    <row r="520" spans="1:11" ht="13.2">
      <c r="A520" s="131"/>
      <c r="B520" s="131"/>
      <c r="C520" s="131"/>
      <c r="D520" s="131"/>
      <c r="E520" s="131"/>
      <c r="F520" s="131"/>
      <c r="G520" s="131"/>
      <c r="H520" s="131"/>
      <c r="I520" s="131"/>
      <c r="J520" s="131"/>
      <c r="K520" s="132"/>
    </row>
    <row r="521" spans="1:11" ht="13.2">
      <c r="A521" s="131"/>
      <c r="B521" s="131"/>
      <c r="C521" s="131"/>
      <c r="D521" s="131"/>
      <c r="E521" s="131"/>
      <c r="F521" s="131"/>
      <c r="G521" s="131"/>
      <c r="H521" s="131"/>
      <c r="I521" s="131"/>
      <c r="J521" s="131"/>
      <c r="K521" s="132"/>
    </row>
    <row r="522" spans="1:11" ht="13.2">
      <c r="A522" s="131"/>
      <c r="B522" s="131"/>
      <c r="C522" s="131"/>
      <c r="D522" s="131"/>
      <c r="E522" s="131"/>
      <c r="F522" s="131"/>
      <c r="G522" s="131"/>
      <c r="H522" s="131"/>
      <c r="I522" s="131"/>
      <c r="J522" s="131"/>
      <c r="K522" s="132"/>
    </row>
    <row r="523" spans="1:11" ht="13.2">
      <c r="A523" s="131"/>
      <c r="B523" s="131"/>
      <c r="C523" s="131"/>
      <c r="D523" s="131"/>
      <c r="E523" s="131"/>
      <c r="F523" s="131"/>
      <c r="G523" s="131"/>
      <c r="H523" s="131"/>
      <c r="I523" s="131"/>
      <c r="J523" s="131"/>
      <c r="K523" s="132"/>
    </row>
    <row r="524" spans="1:11" ht="13.2">
      <c r="A524" s="131"/>
      <c r="B524" s="131"/>
      <c r="C524" s="131"/>
      <c r="D524" s="131"/>
      <c r="E524" s="131"/>
      <c r="F524" s="131"/>
      <c r="G524" s="131"/>
      <c r="H524" s="131"/>
      <c r="I524" s="131"/>
      <c r="J524" s="131"/>
      <c r="K524" s="132"/>
    </row>
    <row r="525" spans="1:11" ht="13.2">
      <c r="A525" s="131"/>
      <c r="B525" s="131"/>
      <c r="C525" s="131"/>
      <c r="D525" s="131"/>
      <c r="E525" s="131"/>
      <c r="F525" s="131"/>
      <c r="G525" s="131"/>
      <c r="H525" s="131"/>
      <c r="I525" s="131"/>
      <c r="J525" s="131"/>
      <c r="K525" s="132"/>
    </row>
    <row r="526" spans="1:11" ht="13.2">
      <c r="A526" s="131"/>
      <c r="B526" s="131"/>
      <c r="C526" s="131"/>
      <c r="D526" s="131"/>
      <c r="E526" s="131"/>
      <c r="F526" s="131"/>
      <c r="G526" s="131"/>
      <c r="H526" s="131"/>
      <c r="I526" s="131"/>
      <c r="J526" s="131"/>
      <c r="K526" s="132"/>
    </row>
    <row r="527" spans="1:11" ht="13.2">
      <c r="A527" s="131"/>
      <c r="B527" s="131"/>
      <c r="C527" s="131"/>
      <c r="D527" s="131"/>
      <c r="E527" s="131"/>
      <c r="F527" s="131"/>
      <c r="G527" s="131"/>
      <c r="H527" s="131"/>
      <c r="I527" s="131"/>
      <c r="J527" s="131"/>
      <c r="K527" s="132"/>
    </row>
    <row r="528" spans="1:11" ht="13.2">
      <c r="A528" s="131"/>
      <c r="B528" s="131"/>
      <c r="C528" s="131"/>
      <c r="D528" s="131"/>
      <c r="E528" s="131"/>
      <c r="F528" s="131"/>
      <c r="G528" s="131"/>
      <c r="H528" s="131"/>
      <c r="I528" s="131"/>
      <c r="J528" s="131"/>
      <c r="K528" s="132"/>
    </row>
    <row r="529" spans="1:11" ht="13.2">
      <c r="A529" s="131"/>
      <c r="B529" s="131"/>
      <c r="C529" s="131"/>
      <c r="D529" s="131"/>
      <c r="E529" s="131"/>
      <c r="F529" s="131"/>
      <c r="G529" s="131"/>
      <c r="H529" s="131"/>
      <c r="I529" s="131"/>
      <c r="J529" s="131"/>
      <c r="K529" s="132"/>
    </row>
    <row r="530" spans="1:11" ht="13.2">
      <c r="A530" s="131"/>
      <c r="B530" s="131"/>
      <c r="C530" s="131"/>
      <c r="D530" s="131"/>
      <c r="E530" s="131"/>
      <c r="F530" s="131"/>
      <c r="G530" s="131"/>
      <c r="H530" s="131"/>
      <c r="I530" s="131"/>
      <c r="J530" s="131"/>
      <c r="K530" s="132"/>
    </row>
    <row r="531" spans="1:11" ht="13.2">
      <c r="A531" s="131"/>
      <c r="B531" s="131"/>
      <c r="C531" s="131"/>
      <c r="D531" s="131"/>
      <c r="E531" s="131"/>
      <c r="F531" s="131"/>
      <c r="G531" s="131"/>
      <c r="H531" s="131"/>
      <c r="I531" s="131"/>
      <c r="J531" s="131"/>
      <c r="K531" s="132"/>
    </row>
    <row r="532" spans="1:11" ht="13.2">
      <c r="A532" s="131"/>
      <c r="B532" s="131"/>
      <c r="C532" s="131"/>
      <c r="D532" s="131"/>
      <c r="E532" s="131"/>
      <c r="F532" s="131"/>
      <c r="G532" s="131"/>
      <c r="H532" s="131"/>
      <c r="I532" s="131"/>
      <c r="J532" s="131"/>
      <c r="K532" s="132"/>
    </row>
    <row r="533" spans="1:11" ht="13.2">
      <c r="A533" s="131"/>
      <c r="B533" s="131"/>
      <c r="C533" s="131"/>
      <c r="D533" s="131"/>
      <c r="E533" s="131"/>
      <c r="F533" s="131"/>
      <c r="G533" s="131"/>
      <c r="H533" s="131"/>
      <c r="I533" s="131"/>
      <c r="J533" s="131"/>
      <c r="K533" s="132"/>
    </row>
    <row r="534" spans="1:11" ht="13.2">
      <c r="A534" s="131"/>
      <c r="B534" s="131"/>
      <c r="C534" s="131"/>
      <c r="D534" s="131"/>
      <c r="E534" s="131"/>
      <c r="F534" s="131"/>
      <c r="G534" s="131"/>
      <c r="H534" s="131"/>
      <c r="I534" s="131"/>
      <c r="J534" s="131"/>
      <c r="K534" s="132"/>
    </row>
    <row r="535" spans="1:11" ht="13.2">
      <c r="A535" s="131"/>
      <c r="B535" s="131"/>
      <c r="C535" s="131"/>
      <c r="D535" s="131"/>
      <c r="E535" s="131"/>
      <c r="F535" s="131"/>
      <c r="G535" s="131"/>
      <c r="H535" s="131"/>
      <c r="I535" s="131"/>
      <c r="J535" s="131"/>
      <c r="K535" s="132"/>
    </row>
    <row r="536" spans="1:11" ht="13.2">
      <c r="A536" s="131"/>
      <c r="B536" s="131"/>
      <c r="C536" s="131"/>
      <c r="D536" s="131"/>
      <c r="E536" s="131"/>
      <c r="F536" s="131"/>
      <c r="G536" s="131"/>
      <c r="H536" s="131"/>
      <c r="I536" s="131"/>
      <c r="J536" s="131"/>
      <c r="K536" s="132"/>
    </row>
    <row r="537" spans="1:11" ht="13.2">
      <c r="A537" s="131"/>
      <c r="B537" s="131"/>
      <c r="C537" s="131"/>
      <c r="D537" s="131"/>
      <c r="E537" s="131"/>
      <c r="F537" s="131"/>
      <c r="G537" s="131"/>
      <c r="H537" s="131"/>
      <c r="I537" s="131"/>
      <c r="J537" s="131"/>
      <c r="K537" s="132"/>
    </row>
    <row r="538" spans="1:11" ht="13.2">
      <c r="A538" s="131"/>
      <c r="B538" s="131"/>
      <c r="C538" s="131"/>
      <c r="D538" s="131"/>
      <c r="E538" s="131"/>
      <c r="F538" s="131"/>
      <c r="G538" s="131"/>
      <c r="H538" s="131"/>
      <c r="I538" s="131"/>
      <c r="J538" s="131"/>
      <c r="K538" s="132"/>
    </row>
    <row r="539" spans="1:11" ht="13.2">
      <c r="A539" s="131"/>
      <c r="B539" s="131"/>
      <c r="C539" s="131"/>
      <c r="D539" s="131"/>
      <c r="E539" s="131"/>
      <c r="F539" s="131"/>
      <c r="G539" s="131"/>
      <c r="H539" s="131"/>
      <c r="I539" s="131"/>
      <c r="J539" s="131"/>
      <c r="K539" s="132"/>
    </row>
    <row r="540" spans="1:11" ht="13.2">
      <c r="A540" s="131"/>
      <c r="B540" s="131"/>
      <c r="C540" s="131"/>
      <c r="D540" s="131"/>
      <c r="E540" s="131"/>
      <c r="F540" s="131"/>
      <c r="G540" s="131"/>
      <c r="H540" s="131"/>
      <c r="I540" s="131"/>
      <c r="J540" s="131"/>
      <c r="K540" s="132"/>
    </row>
    <row r="541" spans="1:11" ht="13.2">
      <c r="A541" s="131"/>
      <c r="B541" s="131"/>
      <c r="C541" s="131"/>
      <c r="D541" s="131"/>
      <c r="E541" s="131"/>
      <c r="F541" s="131"/>
      <c r="G541" s="131"/>
      <c r="H541" s="131"/>
      <c r="I541" s="131"/>
      <c r="J541" s="131"/>
      <c r="K541" s="132"/>
    </row>
    <row r="542" spans="1:11" ht="13.2">
      <c r="A542" s="131"/>
      <c r="B542" s="131"/>
      <c r="C542" s="131"/>
      <c r="D542" s="131"/>
      <c r="E542" s="131"/>
      <c r="F542" s="131"/>
      <c r="G542" s="131"/>
      <c r="H542" s="131"/>
      <c r="I542" s="131"/>
      <c r="J542" s="131"/>
      <c r="K542" s="132"/>
    </row>
    <row r="543" spans="1:11" ht="13.2">
      <c r="A543" s="131"/>
      <c r="B543" s="131"/>
      <c r="C543" s="131"/>
      <c r="D543" s="131"/>
      <c r="E543" s="131"/>
      <c r="F543" s="131"/>
      <c r="G543" s="131"/>
      <c r="H543" s="131"/>
      <c r="I543" s="131"/>
      <c r="J543" s="131"/>
      <c r="K543" s="132"/>
    </row>
    <row r="544" spans="1:11" ht="13.2">
      <c r="A544" s="131"/>
      <c r="B544" s="131"/>
      <c r="C544" s="131"/>
      <c r="D544" s="131"/>
      <c r="E544" s="131"/>
      <c r="F544" s="131"/>
      <c r="G544" s="131"/>
      <c r="H544" s="131"/>
      <c r="I544" s="131"/>
      <c r="J544" s="131"/>
      <c r="K544" s="132"/>
    </row>
    <row r="545" spans="1:11" ht="13.2">
      <c r="A545" s="131"/>
      <c r="B545" s="131"/>
      <c r="C545" s="131"/>
      <c r="D545" s="131"/>
      <c r="E545" s="131"/>
      <c r="F545" s="131"/>
      <c r="G545" s="131"/>
      <c r="H545" s="131"/>
      <c r="I545" s="131"/>
      <c r="J545" s="131"/>
      <c r="K545" s="132"/>
    </row>
    <row r="546" spans="1:11" ht="13.2">
      <c r="A546" s="131"/>
      <c r="B546" s="131"/>
      <c r="C546" s="131"/>
      <c r="D546" s="131"/>
      <c r="E546" s="131"/>
      <c r="F546" s="131"/>
      <c r="G546" s="131"/>
      <c r="H546" s="131"/>
      <c r="I546" s="131"/>
      <c r="J546" s="131"/>
      <c r="K546" s="132"/>
    </row>
    <row r="547" spans="1:11" ht="13.2">
      <c r="A547" s="131"/>
      <c r="B547" s="131"/>
      <c r="C547" s="131"/>
      <c r="D547" s="131"/>
      <c r="E547" s="131"/>
      <c r="F547" s="131"/>
      <c r="G547" s="131"/>
      <c r="H547" s="131"/>
      <c r="I547" s="131"/>
      <c r="J547" s="131"/>
      <c r="K547" s="132"/>
    </row>
    <row r="548" spans="1:11" ht="13.2">
      <c r="A548" s="131"/>
      <c r="B548" s="131"/>
      <c r="C548" s="131"/>
      <c r="D548" s="131"/>
      <c r="E548" s="131"/>
      <c r="F548" s="131"/>
      <c r="G548" s="131"/>
      <c r="H548" s="131"/>
      <c r="I548" s="131"/>
      <c r="J548" s="131"/>
      <c r="K548" s="132"/>
    </row>
    <row r="549" spans="1:11" ht="13.2">
      <c r="A549" s="131"/>
      <c r="B549" s="131"/>
      <c r="C549" s="131"/>
      <c r="D549" s="131"/>
      <c r="E549" s="131"/>
      <c r="F549" s="131"/>
      <c r="G549" s="131"/>
      <c r="H549" s="131"/>
      <c r="I549" s="131"/>
      <c r="J549" s="131"/>
      <c r="K549" s="132"/>
    </row>
    <row r="550" spans="1:11" ht="13.2">
      <c r="A550" s="131"/>
      <c r="B550" s="131"/>
      <c r="C550" s="131"/>
      <c r="D550" s="131"/>
      <c r="E550" s="131"/>
      <c r="F550" s="131"/>
      <c r="G550" s="131"/>
      <c r="H550" s="131"/>
      <c r="I550" s="131"/>
      <c r="J550" s="131"/>
      <c r="K550" s="132"/>
    </row>
    <row r="551" spans="1:11" ht="13.2">
      <c r="A551" s="131"/>
      <c r="B551" s="131"/>
      <c r="C551" s="131"/>
      <c r="D551" s="131"/>
      <c r="E551" s="131"/>
      <c r="F551" s="131"/>
      <c r="G551" s="131"/>
      <c r="H551" s="131"/>
      <c r="I551" s="131"/>
      <c r="J551" s="131"/>
      <c r="K551" s="132"/>
    </row>
    <row r="552" spans="1:11" ht="13.2">
      <c r="A552" s="131"/>
      <c r="B552" s="131"/>
      <c r="C552" s="131"/>
      <c r="D552" s="131"/>
      <c r="E552" s="131"/>
      <c r="F552" s="131"/>
      <c r="G552" s="131"/>
      <c r="H552" s="131"/>
      <c r="I552" s="131"/>
      <c r="J552" s="131"/>
      <c r="K552" s="132"/>
    </row>
    <row r="553" spans="1:11" ht="13.2">
      <c r="A553" s="131"/>
      <c r="B553" s="131"/>
      <c r="C553" s="131"/>
      <c r="D553" s="131"/>
      <c r="E553" s="131"/>
      <c r="F553" s="131"/>
      <c r="G553" s="131"/>
      <c r="H553" s="131"/>
      <c r="I553" s="131"/>
      <c r="J553" s="131"/>
      <c r="K553" s="132"/>
    </row>
    <row r="554" spans="1:11" ht="13.2">
      <c r="A554" s="131"/>
      <c r="B554" s="131"/>
      <c r="C554" s="131"/>
      <c r="D554" s="131"/>
      <c r="E554" s="131"/>
      <c r="F554" s="131"/>
      <c r="G554" s="131"/>
      <c r="H554" s="131"/>
      <c r="I554" s="131"/>
      <c r="J554" s="131"/>
      <c r="K554" s="132"/>
    </row>
    <row r="555" spans="1:11" ht="13.2">
      <c r="A555" s="131"/>
      <c r="B555" s="131"/>
      <c r="C555" s="131"/>
      <c r="D555" s="131"/>
      <c r="E555" s="131"/>
      <c r="F555" s="131"/>
      <c r="G555" s="131"/>
      <c r="H555" s="131"/>
      <c r="I555" s="131"/>
      <c r="J555" s="131"/>
      <c r="K555" s="132"/>
    </row>
    <row r="556" spans="1:11" ht="13.2">
      <c r="A556" s="131"/>
      <c r="B556" s="131"/>
      <c r="C556" s="131"/>
      <c r="D556" s="131"/>
      <c r="E556" s="131"/>
      <c r="F556" s="131"/>
      <c r="G556" s="131"/>
      <c r="H556" s="131"/>
      <c r="I556" s="131"/>
      <c r="J556" s="131"/>
      <c r="K556" s="132"/>
    </row>
    <row r="557" spans="1:11" ht="13.2">
      <c r="A557" s="131"/>
      <c r="B557" s="131"/>
      <c r="C557" s="131"/>
      <c r="D557" s="131"/>
      <c r="E557" s="131"/>
      <c r="F557" s="131"/>
      <c r="G557" s="131"/>
      <c r="H557" s="131"/>
      <c r="I557" s="131"/>
      <c r="J557" s="131"/>
      <c r="K557" s="132"/>
    </row>
    <row r="558" spans="1:11" ht="13.2">
      <c r="A558" s="131"/>
      <c r="B558" s="131"/>
      <c r="C558" s="131"/>
      <c r="D558" s="131"/>
      <c r="E558" s="131"/>
      <c r="F558" s="131"/>
      <c r="G558" s="131"/>
      <c r="H558" s="131"/>
      <c r="I558" s="131"/>
      <c r="J558" s="131"/>
      <c r="K558" s="132"/>
    </row>
    <row r="559" spans="1:11" ht="13.2">
      <c r="A559" s="131"/>
      <c r="B559" s="131"/>
      <c r="C559" s="131"/>
      <c r="D559" s="131"/>
      <c r="E559" s="131"/>
      <c r="F559" s="131"/>
      <c r="G559" s="131"/>
      <c r="H559" s="131"/>
      <c r="I559" s="131"/>
      <c r="J559" s="131"/>
      <c r="K559" s="132"/>
    </row>
    <row r="560" spans="1:11" ht="13.2">
      <c r="A560" s="131"/>
      <c r="B560" s="131"/>
      <c r="C560" s="131"/>
      <c r="D560" s="131"/>
      <c r="E560" s="131"/>
      <c r="F560" s="131"/>
      <c r="G560" s="131"/>
      <c r="H560" s="131"/>
      <c r="I560" s="131"/>
      <c r="J560" s="131"/>
      <c r="K560" s="132"/>
    </row>
    <row r="561" spans="1:11" ht="13.2">
      <c r="A561" s="131"/>
      <c r="B561" s="131"/>
      <c r="C561" s="131"/>
      <c r="D561" s="131"/>
      <c r="E561" s="131"/>
      <c r="F561" s="131"/>
      <c r="G561" s="131"/>
      <c r="H561" s="131"/>
      <c r="I561" s="131"/>
      <c r="J561" s="131"/>
      <c r="K561" s="132"/>
    </row>
    <row r="562" spans="1:11" ht="13.2">
      <c r="A562" s="131"/>
      <c r="B562" s="131"/>
      <c r="C562" s="131"/>
      <c r="D562" s="131"/>
      <c r="E562" s="131"/>
      <c r="F562" s="131"/>
      <c r="G562" s="131"/>
      <c r="H562" s="131"/>
      <c r="I562" s="131"/>
      <c r="J562" s="131"/>
      <c r="K562" s="132"/>
    </row>
    <row r="563" spans="1:11" ht="13.2">
      <c r="A563" s="131"/>
      <c r="B563" s="131"/>
      <c r="C563" s="131"/>
      <c r="D563" s="131"/>
      <c r="E563" s="131"/>
      <c r="F563" s="131"/>
      <c r="G563" s="131"/>
      <c r="H563" s="131"/>
      <c r="I563" s="131"/>
      <c r="J563" s="131"/>
      <c r="K563" s="132"/>
    </row>
    <row r="564" spans="1:11" ht="13.2">
      <c r="A564" s="131"/>
      <c r="B564" s="131"/>
      <c r="C564" s="131"/>
      <c r="D564" s="131"/>
      <c r="E564" s="131"/>
      <c r="F564" s="131"/>
      <c r="G564" s="131"/>
      <c r="H564" s="131"/>
      <c r="I564" s="131"/>
      <c r="J564" s="131"/>
      <c r="K564" s="132"/>
    </row>
    <row r="565" spans="1:11" ht="13.2">
      <c r="A565" s="131"/>
      <c r="B565" s="131"/>
      <c r="C565" s="131"/>
      <c r="D565" s="131"/>
      <c r="E565" s="131"/>
      <c r="F565" s="131"/>
      <c r="G565" s="131"/>
      <c r="H565" s="131"/>
      <c r="I565" s="131"/>
      <c r="J565" s="131"/>
      <c r="K565" s="132"/>
    </row>
    <row r="566" spans="1:11" ht="13.2">
      <c r="A566" s="131"/>
      <c r="B566" s="131"/>
      <c r="C566" s="131"/>
      <c r="D566" s="131"/>
      <c r="E566" s="131"/>
      <c r="F566" s="131"/>
      <c r="G566" s="131"/>
      <c r="H566" s="131"/>
      <c r="I566" s="131"/>
      <c r="J566" s="131"/>
      <c r="K566" s="132"/>
    </row>
    <row r="567" spans="1:11" ht="13.2">
      <c r="A567" s="131"/>
      <c r="B567" s="131"/>
      <c r="C567" s="131"/>
      <c r="D567" s="131"/>
      <c r="E567" s="131"/>
      <c r="F567" s="131"/>
      <c r="G567" s="131"/>
      <c r="H567" s="131"/>
      <c r="I567" s="131"/>
      <c r="J567" s="131"/>
      <c r="K567" s="132"/>
    </row>
    <row r="568" spans="1:11" ht="13.2">
      <c r="A568" s="131"/>
      <c r="B568" s="131"/>
      <c r="C568" s="131"/>
      <c r="D568" s="131"/>
      <c r="E568" s="131"/>
      <c r="F568" s="131"/>
      <c r="G568" s="131"/>
      <c r="H568" s="131"/>
      <c r="I568" s="131"/>
      <c r="J568" s="131"/>
      <c r="K568" s="132"/>
    </row>
    <row r="569" spans="1:11" ht="13.2">
      <c r="A569" s="131"/>
      <c r="B569" s="131"/>
      <c r="C569" s="131"/>
      <c r="D569" s="131"/>
      <c r="E569" s="131"/>
      <c r="F569" s="131"/>
      <c r="G569" s="131"/>
      <c r="H569" s="131"/>
      <c r="I569" s="131"/>
      <c r="J569" s="131"/>
      <c r="K569" s="132"/>
    </row>
    <row r="570" spans="1:11" ht="13.2">
      <c r="A570" s="131"/>
      <c r="B570" s="131"/>
      <c r="C570" s="131"/>
      <c r="D570" s="131"/>
      <c r="E570" s="131"/>
      <c r="F570" s="131"/>
      <c r="G570" s="131"/>
      <c r="H570" s="131"/>
      <c r="I570" s="131"/>
      <c r="J570" s="131"/>
      <c r="K570" s="132"/>
    </row>
    <row r="571" spans="1:11" ht="13.2">
      <c r="A571" s="131"/>
      <c r="B571" s="131"/>
      <c r="C571" s="131"/>
      <c r="D571" s="131"/>
      <c r="E571" s="131"/>
      <c r="F571" s="131"/>
      <c r="G571" s="131"/>
      <c r="H571" s="131"/>
      <c r="I571" s="131"/>
      <c r="J571" s="131"/>
      <c r="K571" s="132"/>
    </row>
    <row r="572" spans="1:11" ht="13.2">
      <c r="A572" s="131"/>
      <c r="B572" s="131"/>
      <c r="C572" s="131"/>
      <c r="D572" s="131"/>
      <c r="E572" s="131"/>
      <c r="F572" s="131"/>
      <c r="G572" s="131"/>
      <c r="H572" s="131"/>
      <c r="I572" s="131"/>
      <c r="J572" s="131"/>
      <c r="K572" s="132"/>
    </row>
    <row r="573" spans="1:11" ht="13.2">
      <c r="A573" s="131"/>
      <c r="B573" s="131"/>
      <c r="C573" s="131"/>
      <c r="D573" s="131"/>
      <c r="E573" s="131"/>
      <c r="F573" s="131"/>
      <c r="G573" s="131"/>
      <c r="H573" s="131"/>
      <c r="I573" s="131"/>
      <c r="J573" s="131"/>
      <c r="K573" s="132"/>
    </row>
    <row r="574" spans="1:11" ht="13.2">
      <c r="A574" s="131"/>
      <c r="B574" s="131"/>
      <c r="C574" s="131"/>
      <c r="D574" s="131"/>
      <c r="E574" s="131"/>
      <c r="F574" s="131"/>
      <c r="G574" s="131"/>
      <c r="H574" s="131"/>
      <c r="I574" s="131"/>
      <c r="J574" s="131"/>
      <c r="K574" s="132"/>
    </row>
    <row r="575" spans="1:11" ht="13.2">
      <c r="A575" s="131"/>
      <c r="B575" s="131"/>
      <c r="C575" s="131"/>
      <c r="D575" s="131"/>
      <c r="E575" s="131"/>
      <c r="F575" s="131"/>
      <c r="G575" s="131"/>
      <c r="H575" s="131"/>
      <c r="I575" s="131"/>
      <c r="J575" s="131"/>
      <c r="K575" s="132"/>
    </row>
    <row r="576" spans="1:11" ht="13.2">
      <c r="A576" s="131"/>
      <c r="B576" s="131"/>
      <c r="C576" s="131"/>
      <c r="D576" s="131"/>
      <c r="E576" s="131"/>
      <c r="F576" s="131"/>
      <c r="G576" s="131"/>
      <c r="H576" s="131"/>
      <c r="I576" s="131"/>
      <c r="J576" s="131"/>
      <c r="K576" s="132"/>
    </row>
    <row r="577" spans="1:11" ht="13.2">
      <c r="A577" s="131"/>
      <c r="B577" s="131"/>
      <c r="C577" s="131"/>
      <c r="D577" s="131"/>
      <c r="E577" s="131"/>
      <c r="F577" s="131"/>
      <c r="G577" s="131"/>
      <c r="H577" s="131"/>
      <c r="I577" s="131"/>
      <c r="J577" s="131"/>
      <c r="K577" s="132"/>
    </row>
    <row r="578" spans="1:11" ht="13.2">
      <c r="A578" s="131"/>
      <c r="B578" s="131"/>
      <c r="C578" s="131"/>
      <c r="D578" s="131"/>
      <c r="E578" s="131"/>
      <c r="F578" s="131"/>
      <c r="G578" s="131"/>
      <c r="H578" s="131"/>
      <c r="I578" s="131"/>
      <c r="J578" s="131"/>
      <c r="K578" s="132"/>
    </row>
    <row r="579" spans="1:11" ht="13.2">
      <c r="A579" s="131"/>
      <c r="B579" s="131"/>
      <c r="C579" s="131"/>
      <c r="D579" s="131"/>
      <c r="E579" s="131"/>
      <c r="F579" s="131"/>
      <c r="G579" s="131"/>
      <c r="H579" s="131"/>
      <c r="I579" s="131"/>
      <c r="J579" s="131"/>
      <c r="K579" s="132"/>
    </row>
    <row r="580" spans="1:11" ht="13.2">
      <c r="A580" s="131"/>
      <c r="B580" s="131"/>
      <c r="C580" s="131"/>
      <c r="D580" s="131"/>
      <c r="E580" s="131"/>
      <c r="F580" s="131"/>
      <c r="G580" s="131"/>
      <c r="H580" s="131"/>
      <c r="I580" s="131"/>
      <c r="J580" s="131"/>
      <c r="K580" s="132"/>
    </row>
    <row r="581" spans="1:11" ht="13.2">
      <c r="A581" s="131"/>
      <c r="B581" s="131"/>
      <c r="C581" s="131"/>
      <c r="D581" s="131"/>
      <c r="E581" s="131"/>
      <c r="F581" s="131"/>
      <c r="G581" s="131"/>
      <c r="H581" s="131"/>
      <c r="I581" s="131"/>
      <c r="J581" s="131"/>
      <c r="K581" s="132"/>
    </row>
    <row r="582" spans="1:11" ht="13.2">
      <c r="A582" s="131"/>
      <c r="B582" s="131"/>
      <c r="C582" s="131"/>
      <c r="D582" s="131"/>
      <c r="E582" s="131"/>
      <c r="F582" s="131"/>
      <c r="G582" s="131"/>
      <c r="H582" s="131"/>
      <c r="I582" s="131"/>
      <c r="J582" s="131"/>
      <c r="K582" s="132"/>
    </row>
    <row r="583" spans="1:11" ht="13.2">
      <c r="A583" s="131"/>
      <c r="B583" s="131"/>
      <c r="C583" s="131"/>
      <c r="D583" s="131"/>
      <c r="E583" s="131"/>
      <c r="F583" s="131"/>
      <c r="G583" s="131"/>
      <c r="H583" s="131"/>
      <c r="I583" s="131"/>
      <c r="J583" s="131"/>
      <c r="K583" s="132"/>
    </row>
    <row r="584" spans="1:11" ht="13.2">
      <c r="A584" s="131"/>
      <c r="B584" s="131"/>
      <c r="C584" s="131"/>
      <c r="D584" s="131"/>
      <c r="E584" s="131"/>
      <c r="F584" s="131"/>
      <c r="G584" s="131"/>
      <c r="H584" s="131"/>
      <c r="I584" s="131"/>
      <c r="J584" s="131"/>
      <c r="K584" s="132"/>
    </row>
    <row r="585" spans="1:11" ht="13.2">
      <c r="A585" s="131"/>
      <c r="B585" s="131"/>
      <c r="C585" s="131"/>
      <c r="D585" s="131"/>
      <c r="E585" s="131"/>
      <c r="F585" s="131"/>
      <c r="G585" s="131"/>
      <c r="H585" s="131"/>
      <c r="I585" s="131"/>
      <c r="J585" s="131"/>
      <c r="K585" s="132"/>
    </row>
    <row r="586" spans="1:11" ht="13.2">
      <c r="A586" s="131"/>
      <c r="B586" s="131"/>
      <c r="C586" s="131"/>
      <c r="D586" s="131"/>
      <c r="E586" s="131"/>
      <c r="F586" s="131"/>
      <c r="G586" s="131"/>
      <c r="H586" s="131"/>
      <c r="I586" s="131"/>
      <c r="J586" s="131"/>
      <c r="K586" s="132"/>
    </row>
    <row r="587" spans="1:11" ht="13.2">
      <c r="A587" s="131"/>
      <c r="B587" s="131"/>
      <c r="C587" s="131"/>
      <c r="D587" s="131"/>
      <c r="E587" s="131"/>
      <c r="F587" s="131"/>
      <c r="G587" s="131"/>
      <c r="H587" s="131"/>
      <c r="I587" s="131"/>
      <c r="J587" s="131"/>
      <c r="K587" s="132"/>
    </row>
    <row r="588" spans="1:11" ht="13.2">
      <c r="A588" s="131"/>
      <c r="B588" s="131"/>
      <c r="C588" s="131"/>
      <c r="D588" s="131"/>
      <c r="E588" s="131"/>
      <c r="F588" s="131"/>
      <c r="G588" s="131"/>
      <c r="H588" s="131"/>
      <c r="I588" s="131"/>
      <c r="J588" s="131"/>
      <c r="K588" s="132"/>
    </row>
    <row r="589" spans="1:11" ht="13.2">
      <c r="A589" s="131"/>
      <c r="B589" s="131"/>
      <c r="C589" s="131"/>
      <c r="D589" s="131"/>
      <c r="E589" s="131"/>
      <c r="F589" s="131"/>
      <c r="G589" s="131"/>
      <c r="H589" s="131"/>
      <c r="I589" s="131"/>
      <c r="J589" s="131"/>
      <c r="K589" s="132"/>
    </row>
    <row r="590" spans="1:11" ht="13.2">
      <c r="A590" s="131"/>
      <c r="B590" s="131"/>
      <c r="C590" s="131"/>
      <c r="D590" s="131"/>
      <c r="E590" s="131"/>
      <c r="F590" s="131"/>
      <c r="G590" s="131"/>
      <c r="H590" s="131"/>
      <c r="I590" s="131"/>
      <c r="J590" s="131"/>
      <c r="K590" s="132"/>
    </row>
    <row r="591" spans="1:11" ht="13.2">
      <c r="A591" s="131"/>
      <c r="B591" s="131"/>
      <c r="C591" s="131"/>
      <c r="D591" s="131"/>
      <c r="E591" s="131"/>
      <c r="F591" s="131"/>
      <c r="G591" s="131"/>
      <c r="H591" s="131"/>
      <c r="I591" s="131"/>
      <c r="J591" s="131"/>
      <c r="K591" s="132"/>
    </row>
    <row r="592" spans="1:11" ht="13.2">
      <c r="A592" s="131"/>
      <c r="B592" s="131"/>
      <c r="C592" s="131"/>
      <c r="D592" s="131"/>
      <c r="E592" s="131"/>
      <c r="F592" s="131"/>
      <c r="G592" s="131"/>
      <c r="H592" s="131"/>
      <c r="I592" s="131"/>
      <c r="J592" s="131"/>
      <c r="K592" s="132"/>
    </row>
    <row r="593" spans="1:11" ht="13.2">
      <c r="A593" s="131"/>
      <c r="B593" s="131"/>
      <c r="C593" s="131"/>
      <c r="D593" s="131"/>
      <c r="E593" s="131"/>
      <c r="F593" s="131"/>
      <c r="G593" s="131"/>
      <c r="H593" s="131"/>
      <c r="I593" s="131"/>
      <c r="J593" s="131"/>
      <c r="K593" s="132"/>
    </row>
    <row r="594" spans="1:11" ht="13.2">
      <c r="A594" s="131"/>
      <c r="B594" s="131"/>
      <c r="C594" s="131"/>
      <c r="D594" s="131"/>
      <c r="E594" s="131"/>
      <c r="F594" s="131"/>
      <c r="G594" s="131"/>
      <c r="H594" s="131"/>
      <c r="I594" s="131"/>
      <c r="J594" s="131"/>
      <c r="K594" s="132"/>
    </row>
    <row r="595" spans="1:11" ht="13.2">
      <c r="A595" s="131"/>
      <c r="B595" s="131"/>
      <c r="C595" s="131"/>
      <c r="D595" s="131"/>
      <c r="E595" s="131"/>
      <c r="F595" s="131"/>
      <c r="G595" s="131"/>
      <c r="H595" s="131"/>
      <c r="I595" s="131"/>
      <c r="J595" s="131"/>
      <c r="K595" s="132"/>
    </row>
    <row r="596" spans="1:11" ht="13.2">
      <c r="A596" s="131"/>
      <c r="B596" s="131"/>
      <c r="C596" s="131"/>
      <c r="D596" s="131"/>
      <c r="E596" s="131"/>
      <c r="F596" s="131"/>
      <c r="G596" s="131"/>
      <c r="H596" s="131"/>
      <c r="I596" s="131"/>
      <c r="J596" s="131"/>
      <c r="K596" s="132"/>
    </row>
    <row r="597" spans="1:11" ht="13.2">
      <c r="A597" s="131"/>
      <c r="B597" s="131"/>
      <c r="C597" s="131"/>
      <c r="D597" s="131"/>
      <c r="E597" s="131"/>
      <c r="F597" s="131"/>
      <c r="G597" s="131"/>
      <c r="H597" s="131"/>
      <c r="I597" s="131"/>
      <c r="J597" s="131"/>
      <c r="K597" s="132"/>
    </row>
    <row r="598" spans="1:11" ht="13.2">
      <c r="A598" s="131"/>
      <c r="B598" s="131"/>
      <c r="C598" s="131"/>
      <c r="D598" s="131"/>
      <c r="E598" s="131"/>
      <c r="F598" s="131"/>
      <c r="G598" s="131"/>
      <c r="H598" s="131"/>
      <c r="I598" s="131"/>
      <c r="J598" s="131"/>
      <c r="K598" s="132"/>
    </row>
    <row r="599" spans="1:11" ht="13.2">
      <c r="A599" s="131"/>
      <c r="B599" s="131"/>
      <c r="C599" s="131"/>
      <c r="D599" s="131"/>
      <c r="E599" s="131"/>
      <c r="F599" s="131"/>
      <c r="G599" s="131"/>
      <c r="H599" s="131"/>
      <c r="I599" s="131"/>
      <c r="J599" s="131"/>
      <c r="K599" s="132"/>
    </row>
    <row r="600" spans="1:11" ht="13.2">
      <c r="A600" s="131"/>
      <c r="B600" s="131"/>
      <c r="C600" s="131"/>
      <c r="D600" s="131"/>
      <c r="E600" s="131"/>
      <c r="F600" s="131"/>
      <c r="G600" s="131"/>
      <c r="H600" s="131"/>
      <c r="I600" s="131"/>
      <c r="J600" s="131"/>
      <c r="K600" s="132"/>
    </row>
    <row r="601" spans="1:11" ht="13.2">
      <c r="A601" s="131"/>
      <c r="B601" s="131"/>
      <c r="C601" s="131"/>
      <c r="D601" s="131"/>
      <c r="E601" s="131"/>
      <c r="F601" s="131"/>
      <c r="G601" s="131"/>
      <c r="H601" s="131"/>
      <c r="I601" s="131"/>
      <c r="J601" s="131"/>
      <c r="K601" s="132"/>
    </row>
    <row r="602" spans="1:11" ht="13.2">
      <c r="A602" s="131"/>
      <c r="B602" s="131"/>
      <c r="C602" s="131"/>
      <c r="D602" s="131"/>
      <c r="E602" s="131"/>
      <c r="F602" s="131"/>
      <c r="G602" s="131"/>
      <c r="H602" s="131"/>
      <c r="I602" s="131"/>
      <c r="J602" s="131"/>
      <c r="K602" s="132"/>
    </row>
    <row r="603" spans="1:11" ht="13.2">
      <c r="A603" s="131"/>
      <c r="B603" s="131"/>
      <c r="C603" s="131"/>
      <c r="D603" s="131"/>
      <c r="E603" s="131"/>
      <c r="F603" s="131"/>
      <c r="G603" s="131"/>
      <c r="H603" s="131"/>
      <c r="I603" s="131"/>
      <c r="J603" s="131"/>
      <c r="K603" s="132"/>
    </row>
    <row r="604" spans="1:11" ht="13.2">
      <c r="A604" s="131"/>
      <c r="B604" s="131"/>
      <c r="C604" s="131"/>
      <c r="D604" s="131"/>
      <c r="E604" s="131"/>
      <c r="F604" s="131"/>
      <c r="G604" s="131"/>
      <c r="H604" s="131"/>
      <c r="I604" s="131"/>
      <c r="J604" s="131"/>
      <c r="K604" s="132"/>
    </row>
    <row r="605" spans="1:11" ht="13.2">
      <c r="A605" s="131"/>
      <c r="B605" s="131"/>
      <c r="C605" s="131"/>
      <c r="D605" s="131"/>
      <c r="E605" s="131"/>
      <c r="F605" s="131"/>
      <c r="G605" s="131"/>
      <c r="H605" s="131"/>
      <c r="I605" s="131"/>
      <c r="J605" s="131"/>
      <c r="K605" s="132"/>
    </row>
    <row r="606" spans="1:11" ht="13.2">
      <c r="A606" s="131"/>
      <c r="B606" s="131"/>
      <c r="C606" s="131"/>
      <c r="D606" s="131"/>
      <c r="E606" s="131"/>
      <c r="F606" s="131"/>
      <c r="G606" s="131"/>
      <c r="H606" s="131"/>
      <c r="I606" s="131"/>
      <c r="J606" s="131"/>
      <c r="K606" s="132"/>
    </row>
    <row r="607" spans="1:11" ht="13.2">
      <c r="A607" s="131"/>
      <c r="B607" s="131"/>
      <c r="C607" s="131"/>
      <c r="D607" s="131"/>
      <c r="E607" s="131"/>
      <c r="F607" s="131"/>
      <c r="G607" s="131"/>
      <c r="H607" s="131"/>
      <c r="I607" s="131"/>
      <c r="J607" s="131"/>
      <c r="K607" s="132"/>
    </row>
    <row r="608" spans="1:11" ht="13.2">
      <c r="A608" s="131"/>
      <c r="B608" s="131"/>
      <c r="C608" s="131"/>
      <c r="D608" s="131"/>
      <c r="E608" s="131"/>
      <c r="F608" s="131"/>
      <c r="G608" s="131"/>
      <c r="H608" s="131"/>
      <c r="I608" s="131"/>
      <c r="J608" s="131"/>
      <c r="K608" s="132"/>
    </row>
    <row r="609" spans="1:11" ht="13.2">
      <c r="A609" s="131"/>
      <c r="B609" s="131"/>
      <c r="C609" s="131"/>
      <c r="D609" s="131"/>
      <c r="E609" s="131"/>
      <c r="F609" s="131"/>
      <c r="G609" s="131"/>
      <c r="H609" s="131"/>
      <c r="I609" s="131"/>
      <c r="J609" s="131"/>
      <c r="K609" s="132"/>
    </row>
    <row r="610" spans="1:11" ht="13.2">
      <c r="A610" s="131"/>
      <c r="B610" s="131"/>
      <c r="C610" s="131"/>
      <c r="D610" s="131"/>
      <c r="E610" s="131"/>
      <c r="F610" s="131"/>
      <c r="G610" s="131"/>
      <c r="H610" s="131"/>
      <c r="I610" s="131"/>
      <c r="J610" s="131"/>
      <c r="K610" s="132"/>
    </row>
    <row r="611" spans="1:11" ht="13.2">
      <c r="A611" s="131"/>
      <c r="B611" s="131"/>
      <c r="C611" s="131"/>
      <c r="D611" s="131"/>
      <c r="E611" s="131"/>
      <c r="F611" s="131"/>
      <c r="G611" s="131"/>
      <c r="H611" s="131"/>
      <c r="I611" s="131"/>
      <c r="J611" s="131"/>
      <c r="K611" s="132"/>
    </row>
    <row r="612" spans="1:11" ht="13.2">
      <c r="A612" s="131"/>
      <c r="B612" s="131"/>
      <c r="C612" s="131"/>
      <c r="D612" s="131"/>
      <c r="E612" s="131"/>
      <c r="F612" s="131"/>
      <c r="G612" s="131"/>
      <c r="H612" s="131"/>
      <c r="I612" s="131"/>
      <c r="J612" s="131"/>
      <c r="K612" s="132"/>
    </row>
    <row r="613" spans="1:11" ht="13.2">
      <c r="A613" s="131"/>
      <c r="B613" s="131"/>
      <c r="C613" s="131"/>
      <c r="D613" s="131"/>
      <c r="E613" s="131"/>
      <c r="F613" s="131"/>
      <c r="G613" s="131"/>
      <c r="H613" s="131"/>
      <c r="I613" s="131"/>
      <c r="J613" s="131"/>
      <c r="K613" s="132"/>
    </row>
    <row r="614" spans="1:11" ht="13.2">
      <c r="A614" s="131"/>
      <c r="B614" s="131"/>
      <c r="C614" s="131"/>
      <c r="D614" s="131"/>
      <c r="E614" s="131"/>
      <c r="F614" s="131"/>
      <c r="G614" s="131"/>
      <c r="H614" s="131"/>
      <c r="I614" s="131"/>
      <c r="J614" s="131"/>
      <c r="K614" s="132"/>
    </row>
    <row r="615" spans="1:11" ht="13.2">
      <c r="A615" s="131"/>
      <c r="B615" s="131"/>
      <c r="C615" s="131"/>
      <c r="D615" s="131"/>
      <c r="E615" s="131"/>
      <c r="F615" s="131"/>
      <c r="G615" s="131"/>
      <c r="H615" s="131"/>
      <c r="I615" s="131"/>
      <c r="J615" s="131"/>
      <c r="K615" s="132"/>
    </row>
    <row r="616" spans="1:11" ht="13.2">
      <c r="A616" s="131"/>
      <c r="B616" s="131"/>
      <c r="C616" s="131"/>
      <c r="D616" s="131"/>
      <c r="E616" s="131"/>
      <c r="F616" s="131"/>
      <c r="G616" s="131"/>
      <c r="H616" s="131"/>
      <c r="I616" s="131"/>
      <c r="J616" s="131"/>
      <c r="K616" s="132"/>
    </row>
    <row r="617" spans="1:11" ht="13.2">
      <c r="A617" s="131"/>
      <c r="B617" s="131"/>
      <c r="C617" s="131"/>
      <c r="D617" s="131"/>
      <c r="E617" s="131"/>
      <c r="F617" s="131"/>
      <c r="G617" s="131"/>
      <c r="H617" s="131"/>
      <c r="I617" s="131"/>
      <c r="J617" s="131"/>
      <c r="K617" s="132"/>
    </row>
    <row r="618" spans="1:11" ht="13.2">
      <c r="A618" s="131"/>
      <c r="B618" s="131"/>
      <c r="C618" s="131"/>
      <c r="D618" s="131"/>
      <c r="E618" s="131"/>
      <c r="F618" s="131"/>
      <c r="G618" s="131"/>
      <c r="H618" s="131"/>
      <c r="I618" s="131"/>
      <c r="J618" s="131"/>
      <c r="K618" s="132"/>
    </row>
    <row r="619" spans="1:11" ht="13.2">
      <c r="A619" s="131"/>
      <c r="B619" s="131"/>
      <c r="C619" s="131"/>
      <c r="D619" s="131"/>
      <c r="E619" s="131"/>
      <c r="F619" s="131"/>
      <c r="G619" s="131"/>
      <c r="H619" s="131"/>
      <c r="I619" s="131"/>
      <c r="J619" s="131"/>
      <c r="K619" s="132"/>
    </row>
    <row r="620" spans="1:11" ht="13.2">
      <c r="A620" s="131"/>
      <c r="B620" s="131"/>
      <c r="C620" s="131"/>
      <c r="D620" s="131"/>
      <c r="E620" s="131"/>
      <c r="F620" s="131"/>
      <c r="G620" s="131"/>
      <c r="H620" s="131"/>
      <c r="I620" s="131"/>
      <c r="J620" s="131"/>
      <c r="K620" s="132"/>
    </row>
    <row r="621" spans="1:11" ht="13.2">
      <c r="A621" s="131"/>
      <c r="B621" s="131"/>
      <c r="C621" s="131"/>
      <c r="D621" s="131"/>
      <c r="E621" s="131"/>
      <c r="F621" s="131"/>
      <c r="G621" s="131"/>
      <c r="H621" s="131"/>
      <c r="I621" s="131"/>
      <c r="J621" s="131"/>
      <c r="K621" s="132"/>
    </row>
    <row r="622" spans="1:11" ht="13.2">
      <c r="A622" s="131"/>
      <c r="B622" s="131"/>
      <c r="C622" s="131"/>
      <c r="D622" s="131"/>
      <c r="E622" s="131"/>
      <c r="F622" s="131"/>
      <c r="G622" s="131"/>
      <c r="H622" s="131"/>
      <c r="I622" s="131"/>
      <c r="J622" s="131"/>
      <c r="K622" s="132"/>
    </row>
    <row r="623" spans="1:11" ht="13.2">
      <c r="A623" s="131"/>
      <c r="B623" s="131"/>
      <c r="C623" s="131"/>
      <c r="D623" s="131"/>
      <c r="E623" s="131"/>
      <c r="F623" s="131"/>
      <c r="G623" s="131"/>
      <c r="H623" s="131"/>
      <c r="I623" s="131"/>
      <c r="J623" s="131"/>
      <c r="K623" s="132"/>
    </row>
    <row r="624" spans="1:11" ht="13.2">
      <c r="A624" s="131"/>
      <c r="B624" s="131"/>
      <c r="C624" s="131"/>
      <c r="D624" s="131"/>
      <c r="E624" s="131"/>
      <c r="F624" s="131"/>
      <c r="G624" s="131"/>
      <c r="H624" s="131"/>
      <c r="I624" s="131"/>
      <c r="J624" s="131"/>
      <c r="K624" s="132"/>
    </row>
    <row r="625" spans="1:11" ht="13.2">
      <c r="A625" s="131"/>
      <c r="B625" s="131"/>
      <c r="C625" s="131"/>
      <c r="D625" s="131"/>
      <c r="E625" s="131"/>
      <c r="F625" s="131"/>
      <c r="G625" s="131"/>
      <c r="H625" s="131"/>
      <c r="I625" s="131"/>
      <c r="J625" s="131"/>
      <c r="K625" s="132"/>
    </row>
    <row r="626" spans="1:11" ht="13.2">
      <c r="A626" s="131"/>
      <c r="B626" s="131"/>
      <c r="C626" s="131"/>
      <c r="D626" s="131"/>
      <c r="E626" s="131"/>
      <c r="F626" s="131"/>
      <c r="G626" s="131"/>
      <c r="H626" s="131"/>
      <c r="I626" s="131"/>
      <c r="J626" s="131"/>
      <c r="K626" s="132"/>
    </row>
    <row r="627" spans="1:11" ht="13.2">
      <c r="A627" s="131"/>
      <c r="B627" s="131"/>
      <c r="C627" s="131"/>
      <c r="D627" s="131"/>
      <c r="E627" s="131"/>
      <c r="F627" s="131"/>
      <c r="G627" s="131"/>
      <c r="H627" s="131"/>
      <c r="I627" s="131"/>
      <c r="J627" s="131"/>
      <c r="K627" s="132"/>
    </row>
    <row r="628" spans="1:11" ht="13.2">
      <c r="A628" s="131"/>
      <c r="B628" s="131"/>
      <c r="C628" s="131"/>
      <c r="D628" s="131"/>
      <c r="E628" s="131"/>
      <c r="F628" s="131"/>
      <c r="G628" s="131"/>
      <c r="H628" s="131"/>
      <c r="I628" s="131"/>
      <c r="J628" s="131"/>
      <c r="K628" s="132"/>
    </row>
    <row r="629" spans="1:11" ht="13.2">
      <c r="A629" s="131"/>
      <c r="B629" s="131"/>
      <c r="C629" s="131"/>
      <c r="D629" s="131"/>
      <c r="E629" s="131"/>
      <c r="F629" s="131"/>
      <c r="G629" s="131"/>
      <c r="H629" s="131"/>
      <c r="I629" s="131"/>
      <c r="J629" s="131"/>
      <c r="K629" s="132"/>
    </row>
    <row r="630" spans="1:11" ht="13.2">
      <c r="A630" s="131"/>
      <c r="B630" s="131"/>
      <c r="C630" s="131"/>
      <c r="D630" s="131"/>
      <c r="E630" s="131"/>
      <c r="F630" s="131"/>
      <c r="G630" s="131"/>
      <c r="H630" s="131"/>
      <c r="I630" s="131"/>
      <c r="J630" s="131"/>
      <c r="K630" s="132"/>
    </row>
    <row r="631" spans="1:11" ht="13.2">
      <c r="A631" s="131"/>
      <c r="B631" s="131"/>
      <c r="C631" s="131"/>
      <c r="D631" s="131"/>
      <c r="E631" s="131"/>
      <c r="F631" s="131"/>
      <c r="G631" s="131"/>
      <c r="H631" s="131"/>
      <c r="I631" s="131"/>
      <c r="J631" s="131"/>
      <c r="K631" s="132"/>
    </row>
    <row r="632" spans="1:11" ht="13.2">
      <c r="A632" s="131"/>
      <c r="B632" s="131"/>
      <c r="C632" s="131"/>
      <c r="D632" s="131"/>
      <c r="E632" s="131"/>
      <c r="F632" s="131"/>
      <c r="G632" s="131"/>
      <c r="H632" s="131"/>
      <c r="I632" s="131"/>
      <c r="J632" s="131"/>
      <c r="K632" s="132"/>
    </row>
    <row r="633" spans="1:11" ht="13.2">
      <c r="A633" s="131"/>
      <c r="B633" s="131"/>
      <c r="C633" s="131"/>
      <c r="D633" s="131"/>
      <c r="E633" s="131"/>
      <c r="F633" s="131"/>
      <c r="G633" s="131"/>
      <c r="H633" s="131"/>
      <c r="I633" s="131"/>
      <c r="J633" s="131"/>
      <c r="K633" s="132"/>
    </row>
    <row r="634" spans="1:11" ht="13.2">
      <c r="A634" s="131"/>
      <c r="B634" s="131"/>
      <c r="C634" s="131"/>
      <c r="D634" s="131"/>
      <c r="E634" s="131"/>
      <c r="F634" s="131"/>
      <c r="G634" s="131"/>
      <c r="H634" s="131"/>
      <c r="I634" s="131"/>
      <c r="J634" s="131"/>
      <c r="K634" s="132"/>
    </row>
    <row r="635" spans="1:11" ht="13.2">
      <c r="A635" s="131"/>
      <c r="B635" s="131"/>
      <c r="C635" s="131"/>
      <c r="D635" s="131"/>
      <c r="E635" s="131"/>
      <c r="F635" s="131"/>
      <c r="G635" s="131"/>
      <c r="H635" s="131"/>
      <c r="I635" s="131"/>
      <c r="J635" s="131"/>
      <c r="K635" s="132"/>
    </row>
    <row r="636" spans="1:11" ht="13.2">
      <c r="A636" s="131"/>
      <c r="B636" s="131"/>
      <c r="C636" s="131"/>
      <c r="D636" s="131"/>
      <c r="E636" s="131"/>
      <c r="F636" s="131"/>
      <c r="G636" s="131"/>
      <c r="H636" s="131"/>
      <c r="I636" s="131"/>
      <c r="J636" s="131"/>
      <c r="K636" s="132"/>
    </row>
    <row r="637" spans="1:11" ht="13.2">
      <c r="A637" s="131"/>
      <c r="B637" s="131"/>
      <c r="C637" s="131"/>
      <c r="D637" s="131"/>
      <c r="E637" s="131"/>
      <c r="F637" s="131"/>
      <c r="G637" s="131"/>
      <c r="H637" s="131"/>
      <c r="I637" s="131"/>
      <c r="J637" s="131"/>
      <c r="K637" s="132"/>
    </row>
    <row r="638" spans="1:11" ht="13.2">
      <c r="A638" s="131"/>
      <c r="B638" s="131"/>
      <c r="C638" s="131"/>
      <c r="D638" s="131"/>
      <c r="E638" s="131"/>
      <c r="F638" s="131"/>
      <c r="G638" s="131"/>
      <c r="H638" s="131"/>
      <c r="I638" s="131"/>
      <c r="J638" s="131"/>
      <c r="K638" s="132"/>
    </row>
    <row r="639" spans="1:11" ht="13.2">
      <c r="A639" s="131"/>
      <c r="B639" s="131"/>
      <c r="C639" s="131"/>
      <c r="D639" s="131"/>
      <c r="E639" s="131"/>
      <c r="F639" s="131"/>
      <c r="G639" s="131"/>
      <c r="H639" s="131"/>
      <c r="I639" s="131"/>
      <c r="J639" s="131"/>
      <c r="K639" s="132"/>
    </row>
    <row r="640" spans="1:11" ht="13.2">
      <c r="A640" s="131"/>
      <c r="B640" s="131"/>
      <c r="C640" s="131"/>
      <c r="D640" s="131"/>
      <c r="E640" s="131"/>
      <c r="F640" s="131"/>
      <c r="G640" s="131"/>
      <c r="H640" s="131"/>
      <c r="I640" s="131"/>
      <c r="J640" s="131"/>
      <c r="K640" s="132"/>
    </row>
    <row r="641" spans="1:11" ht="13.2">
      <c r="A641" s="131"/>
      <c r="B641" s="131"/>
      <c r="C641" s="131"/>
      <c r="D641" s="131"/>
      <c r="E641" s="131"/>
      <c r="F641" s="131"/>
      <c r="G641" s="131"/>
      <c r="H641" s="131"/>
      <c r="I641" s="131"/>
      <c r="J641" s="131"/>
      <c r="K641" s="132"/>
    </row>
    <row r="642" spans="1:11" ht="13.2">
      <c r="A642" s="131"/>
      <c r="B642" s="131"/>
      <c r="C642" s="131"/>
      <c r="D642" s="131"/>
      <c r="E642" s="131"/>
      <c r="F642" s="131"/>
      <c r="G642" s="131"/>
      <c r="H642" s="131"/>
      <c r="I642" s="131"/>
      <c r="J642" s="131"/>
      <c r="K642" s="132"/>
    </row>
    <row r="643" spans="1:11" ht="13.2">
      <c r="A643" s="131"/>
      <c r="B643" s="131"/>
      <c r="C643" s="131"/>
      <c r="D643" s="131"/>
      <c r="E643" s="131"/>
      <c r="F643" s="131"/>
      <c r="G643" s="131"/>
      <c r="H643" s="131"/>
      <c r="I643" s="131"/>
      <c r="J643" s="131"/>
      <c r="K643" s="132"/>
    </row>
    <row r="644" spans="1:11" ht="13.2">
      <c r="A644" s="131"/>
      <c r="B644" s="131"/>
      <c r="C644" s="131"/>
      <c r="D644" s="131"/>
      <c r="E644" s="131"/>
      <c r="F644" s="131"/>
      <c r="G644" s="131"/>
      <c r="H644" s="131"/>
      <c r="I644" s="131"/>
      <c r="J644" s="131"/>
      <c r="K644" s="132"/>
    </row>
    <row r="645" spans="1:11" ht="13.2">
      <c r="A645" s="131"/>
      <c r="B645" s="131"/>
      <c r="C645" s="131"/>
      <c r="D645" s="131"/>
      <c r="E645" s="131"/>
      <c r="F645" s="131"/>
      <c r="G645" s="131"/>
      <c r="H645" s="131"/>
      <c r="I645" s="131"/>
      <c r="J645" s="131"/>
      <c r="K645" s="132"/>
    </row>
    <row r="646" spans="1:11" ht="13.2">
      <c r="A646" s="131"/>
      <c r="B646" s="131"/>
      <c r="C646" s="131"/>
      <c r="D646" s="131"/>
      <c r="E646" s="131"/>
      <c r="F646" s="131"/>
      <c r="G646" s="131"/>
      <c r="H646" s="131"/>
      <c r="I646" s="131"/>
      <c r="J646" s="131"/>
      <c r="K646" s="132"/>
    </row>
    <row r="647" spans="1:11" ht="13.2">
      <c r="A647" s="131"/>
      <c r="B647" s="131"/>
      <c r="C647" s="131"/>
      <c r="D647" s="131"/>
      <c r="E647" s="131"/>
      <c r="F647" s="131"/>
      <c r="G647" s="131"/>
      <c r="H647" s="131"/>
      <c r="I647" s="131"/>
      <c r="J647" s="131"/>
      <c r="K647" s="132"/>
    </row>
    <row r="648" spans="1:11" ht="13.2">
      <c r="A648" s="131"/>
      <c r="B648" s="131"/>
      <c r="C648" s="131"/>
      <c r="D648" s="131"/>
      <c r="E648" s="131"/>
      <c r="F648" s="131"/>
      <c r="G648" s="131"/>
      <c r="H648" s="131"/>
      <c r="I648" s="131"/>
      <c r="J648" s="131"/>
      <c r="K648" s="132"/>
    </row>
    <row r="649" spans="1:11" ht="13.2">
      <c r="A649" s="131"/>
      <c r="B649" s="131"/>
      <c r="C649" s="131"/>
      <c r="D649" s="131"/>
      <c r="E649" s="131"/>
      <c r="F649" s="131"/>
      <c r="G649" s="131"/>
      <c r="H649" s="131"/>
      <c r="I649" s="131"/>
      <c r="J649" s="131"/>
      <c r="K649" s="132"/>
    </row>
    <row r="650" spans="1:11" ht="13.2">
      <c r="A650" s="131"/>
      <c r="B650" s="131"/>
      <c r="C650" s="131"/>
      <c r="D650" s="131"/>
      <c r="E650" s="131"/>
      <c r="F650" s="131"/>
      <c r="G650" s="131"/>
      <c r="H650" s="131"/>
      <c r="I650" s="131"/>
      <c r="J650" s="131"/>
      <c r="K650" s="132"/>
    </row>
    <row r="651" spans="1:11" ht="13.2">
      <c r="A651" s="131"/>
      <c r="B651" s="131"/>
      <c r="C651" s="131"/>
      <c r="D651" s="131"/>
      <c r="E651" s="131"/>
      <c r="F651" s="131"/>
      <c r="G651" s="131"/>
      <c r="H651" s="131"/>
      <c r="I651" s="131"/>
      <c r="J651" s="131"/>
      <c r="K651" s="132"/>
    </row>
    <row r="652" spans="1:11" ht="13.2">
      <c r="A652" s="131"/>
      <c r="B652" s="131"/>
      <c r="C652" s="131"/>
      <c r="D652" s="131"/>
      <c r="E652" s="131"/>
      <c r="F652" s="131"/>
      <c r="G652" s="131"/>
      <c r="H652" s="131"/>
      <c r="I652" s="131"/>
      <c r="J652" s="131"/>
      <c r="K652" s="132"/>
    </row>
    <row r="653" spans="1:11" ht="13.2">
      <c r="A653" s="131"/>
      <c r="B653" s="131"/>
      <c r="C653" s="131"/>
      <c r="D653" s="131"/>
      <c r="E653" s="131"/>
      <c r="F653" s="131"/>
      <c r="G653" s="131"/>
      <c r="H653" s="131"/>
      <c r="I653" s="131"/>
      <c r="J653" s="131"/>
      <c r="K653" s="132"/>
    </row>
    <row r="654" spans="1:11" ht="13.2">
      <c r="A654" s="131"/>
      <c r="B654" s="131"/>
      <c r="C654" s="131"/>
      <c r="D654" s="131"/>
      <c r="E654" s="131"/>
      <c r="F654" s="131"/>
      <c r="G654" s="131"/>
      <c r="H654" s="131"/>
      <c r="I654" s="131"/>
      <c r="J654" s="131"/>
      <c r="K654" s="132"/>
    </row>
    <row r="655" spans="1:11" ht="13.2">
      <c r="A655" s="131"/>
      <c r="B655" s="131"/>
      <c r="C655" s="131"/>
      <c r="D655" s="131"/>
      <c r="E655" s="131"/>
      <c r="F655" s="131"/>
      <c r="G655" s="131"/>
      <c r="H655" s="131"/>
      <c r="I655" s="131"/>
      <c r="J655" s="131"/>
      <c r="K655" s="132"/>
    </row>
    <row r="656" spans="1:11" ht="13.2">
      <c r="A656" s="131"/>
      <c r="B656" s="131"/>
      <c r="C656" s="131"/>
      <c r="D656" s="131"/>
      <c r="E656" s="131"/>
      <c r="F656" s="131"/>
      <c r="G656" s="131"/>
      <c r="H656" s="131"/>
      <c r="I656" s="131"/>
      <c r="J656" s="131"/>
      <c r="K656" s="132"/>
    </row>
    <row r="657" spans="1:11" ht="13.2">
      <c r="A657" s="131"/>
      <c r="B657" s="131"/>
      <c r="C657" s="131"/>
      <c r="D657" s="131"/>
      <c r="E657" s="131"/>
      <c r="F657" s="131"/>
      <c r="G657" s="131"/>
      <c r="H657" s="131"/>
      <c r="I657" s="131"/>
      <c r="J657" s="131"/>
      <c r="K657" s="132"/>
    </row>
    <row r="658" spans="1:11" ht="13.2">
      <c r="A658" s="131"/>
      <c r="B658" s="131"/>
      <c r="C658" s="131"/>
      <c r="D658" s="131"/>
      <c r="E658" s="131"/>
      <c r="F658" s="131"/>
      <c r="G658" s="131"/>
      <c r="H658" s="131"/>
      <c r="I658" s="131"/>
      <c r="J658" s="131"/>
      <c r="K658" s="132"/>
    </row>
    <row r="659" spans="1:11" ht="13.2">
      <c r="A659" s="131"/>
      <c r="B659" s="131"/>
      <c r="C659" s="131"/>
      <c r="D659" s="131"/>
      <c r="E659" s="131"/>
      <c r="F659" s="131"/>
      <c r="G659" s="131"/>
      <c r="H659" s="131"/>
      <c r="I659" s="131"/>
      <c r="J659" s="131"/>
      <c r="K659" s="132"/>
    </row>
    <row r="660" spans="1:11" ht="13.2">
      <c r="A660" s="131"/>
      <c r="B660" s="131"/>
      <c r="C660" s="131"/>
      <c r="D660" s="131"/>
      <c r="E660" s="131"/>
      <c r="F660" s="131"/>
      <c r="G660" s="131"/>
      <c r="H660" s="131"/>
      <c r="I660" s="131"/>
      <c r="J660" s="131"/>
      <c r="K660" s="132"/>
    </row>
    <row r="661" spans="1:11" ht="13.2">
      <c r="A661" s="131"/>
      <c r="B661" s="131"/>
      <c r="C661" s="131"/>
      <c r="D661" s="131"/>
      <c r="E661" s="131"/>
      <c r="F661" s="131"/>
      <c r="G661" s="131"/>
      <c r="H661" s="131"/>
      <c r="I661" s="131"/>
      <c r="J661" s="131"/>
      <c r="K661" s="132"/>
    </row>
    <row r="662" spans="1:11" ht="13.2">
      <c r="A662" s="131"/>
      <c r="B662" s="131"/>
      <c r="C662" s="131"/>
      <c r="D662" s="131"/>
      <c r="E662" s="131"/>
      <c r="F662" s="131"/>
      <c r="G662" s="131"/>
      <c r="H662" s="131"/>
      <c r="I662" s="131"/>
      <c r="J662" s="131"/>
      <c r="K662" s="132"/>
    </row>
    <row r="663" spans="1:11" ht="13.2">
      <c r="A663" s="131"/>
      <c r="B663" s="131"/>
      <c r="C663" s="131"/>
      <c r="D663" s="131"/>
      <c r="E663" s="131"/>
      <c r="F663" s="131"/>
      <c r="G663" s="131"/>
      <c r="H663" s="131"/>
      <c r="I663" s="131"/>
      <c r="J663" s="131"/>
      <c r="K663" s="132"/>
    </row>
    <row r="664" spans="1:11" ht="13.2">
      <c r="A664" s="131"/>
      <c r="B664" s="131"/>
      <c r="C664" s="131"/>
      <c r="D664" s="131"/>
      <c r="E664" s="131"/>
      <c r="F664" s="131"/>
      <c r="G664" s="131"/>
      <c r="H664" s="131"/>
      <c r="I664" s="131"/>
      <c r="J664" s="131"/>
      <c r="K664" s="132"/>
    </row>
    <row r="665" spans="1:11" ht="13.2">
      <c r="A665" s="131"/>
      <c r="B665" s="131"/>
      <c r="C665" s="131"/>
      <c r="D665" s="131"/>
      <c r="E665" s="131"/>
      <c r="F665" s="131"/>
      <c r="G665" s="131"/>
      <c r="H665" s="131"/>
      <c r="I665" s="131"/>
      <c r="J665" s="131"/>
      <c r="K665" s="132"/>
    </row>
    <row r="666" spans="1:11" ht="13.2">
      <c r="A666" s="131"/>
      <c r="B666" s="131"/>
      <c r="C666" s="131"/>
      <c r="D666" s="131"/>
      <c r="E666" s="131"/>
      <c r="F666" s="131"/>
      <c r="G666" s="131"/>
      <c r="H666" s="131"/>
      <c r="I666" s="131"/>
      <c r="J666" s="131"/>
      <c r="K666" s="132"/>
    </row>
    <row r="667" spans="1:11" ht="13.2">
      <c r="A667" s="131"/>
      <c r="B667" s="131"/>
      <c r="C667" s="131"/>
      <c r="D667" s="131"/>
      <c r="E667" s="131"/>
      <c r="F667" s="131"/>
      <c r="G667" s="131"/>
      <c r="H667" s="131"/>
      <c r="I667" s="131"/>
      <c r="J667" s="131"/>
      <c r="K667" s="132"/>
    </row>
    <row r="668" spans="1:11" ht="13.2">
      <c r="A668" s="131"/>
      <c r="B668" s="131"/>
      <c r="C668" s="131"/>
      <c r="D668" s="131"/>
      <c r="E668" s="131"/>
      <c r="F668" s="131"/>
      <c r="G668" s="131"/>
      <c r="H668" s="131"/>
      <c r="I668" s="131"/>
      <c r="J668" s="131"/>
      <c r="K668" s="132"/>
    </row>
    <row r="669" spans="1:11" ht="13.2">
      <c r="A669" s="131"/>
      <c r="B669" s="131"/>
      <c r="C669" s="131"/>
      <c r="D669" s="131"/>
      <c r="E669" s="131"/>
      <c r="F669" s="131"/>
      <c r="G669" s="131"/>
      <c r="H669" s="131"/>
      <c r="I669" s="131"/>
      <c r="J669" s="131"/>
      <c r="K669" s="132"/>
    </row>
    <row r="670" spans="1:11" ht="13.2">
      <c r="A670" s="131"/>
      <c r="B670" s="131"/>
      <c r="C670" s="131"/>
      <c r="D670" s="131"/>
      <c r="E670" s="131"/>
      <c r="F670" s="131"/>
      <c r="G670" s="131"/>
      <c r="H670" s="131"/>
      <c r="I670" s="131"/>
      <c r="J670" s="131"/>
      <c r="K670" s="132"/>
    </row>
    <row r="671" spans="1:11" ht="13.2">
      <c r="A671" s="131"/>
      <c r="B671" s="131"/>
      <c r="C671" s="131"/>
      <c r="D671" s="131"/>
      <c r="E671" s="131"/>
      <c r="F671" s="131"/>
      <c r="G671" s="131"/>
      <c r="H671" s="131"/>
      <c r="I671" s="131"/>
      <c r="J671" s="131"/>
      <c r="K671" s="132"/>
    </row>
    <row r="672" spans="1:11" ht="13.2">
      <c r="A672" s="131"/>
      <c r="B672" s="131"/>
      <c r="C672" s="131"/>
      <c r="D672" s="131"/>
      <c r="E672" s="131"/>
      <c r="F672" s="131"/>
      <c r="G672" s="131"/>
      <c r="H672" s="131"/>
      <c r="I672" s="131"/>
      <c r="J672" s="131"/>
      <c r="K672" s="132"/>
    </row>
    <row r="673" spans="1:11" ht="13.2">
      <c r="A673" s="131"/>
      <c r="B673" s="131"/>
      <c r="C673" s="131"/>
      <c r="D673" s="131"/>
      <c r="E673" s="131"/>
      <c r="F673" s="131"/>
      <c r="G673" s="131"/>
      <c r="H673" s="131"/>
      <c r="I673" s="131"/>
      <c r="J673" s="131"/>
      <c r="K673" s="132"/>
    </row>
    <row r="674" spans="1:11" ht="13.2">
      <c r="A674" s="131"/>
      <c r="B674" s="131"/>
      <c r="C674" s="131"/>
      <c r="D674" s="131"/>
      <c r="E674" s="131"/>
      <c r="F674" s="131"/>
      <c r="G674" s="131"/>
      <c r="H674" s="131"/>
      <c r="I674" s="131"/>
      <c r="J674" s="131"/>
      <c r="K674" s="132"/>
    </row>
    <row r="675" spans="1:11" ht="13.2">
      <c r="A675" s="131"/>
      <c r="B675" s="131"/>
      <c r="C675" s="131"/>
      <c r="D675" s="131"/>
      <c r="E675" s="131"/>
      <c r="F675" s="131"/>
      <c r="G675" s="131"/>
      <c r="H675" s="131"/>
      <c r="I675" s="131"/>
      <c r="J675" s="131"/>
      <c r="K675" s="132"/>
    </row>
    <row r="676" spans="1:11" ht="13.2">
      <c r="A676" s="131"/>
      <c r="B676" s="131"/>
      <c r="C676" s="131"/>
      <c r="D676" s="131"/>
      <c r="E676" s="131"/>
      <c r="F676" s="131"/>
      <c r="G676" s="131"/>
      <c r="H676" s="131"/>
      <c r="I676" s="131"/>
      <c r="J676" s="131"/>
      <c r="K676" s="132"/>
    </row>
    <row r="677" spans="1:11" ht="13.2">
      <c r="A677" s="131"/>
      <c r="B677" s="131"/>
      <c r="C677" s="131"/>
      <c r="D677" s="131"/>
      <c r="E677" s="131"/>
      <c r="F677" s="131"/>
      <c r="G677" s="131"/>
      <c r="H677" s="131"/>
      <c r="I677" s="131"/>
      <c r="J677" s="131"/>
      <c r="K677" s="132"/>
    </row>
    <row r="678" spans="1:11" ht="13.2">
      <c r="A678" s="131"/>
      <c r="B678" s="131"/>
      <c r="C678" s="131"/>
      <c r="D678" s="131"/>
      <c r="E678" s="131"/>
      <c r="F678" s="131"/>
      <c r="G678" s="131"/>
      <c r="H678" s="131"/>
      <c r="I678" s="131"/>
      <c r="J678" s="131"/>
      <c r="K678" s="132"/>
    </row>
    <row r="679" spans="1:11" ht="13.2">
      <c r="A679" s="131"/>
      <c r="B679" s="131"/>
      <c r="C679" s="131"/>
      <c r="D679" s="131"/>
      <c r="E679" s="131"/>
      <c r="F679" s="131"/>
      <c r="G679" s="131"/>
      <c r="H679" s="131"/>
      <c r="I679" s="131"/>
      <c r="J679" s="131"/>
      <c r="K679" s="132"/>
    </row>
    <row r="680" spans="1:11" ht="13.2">
      <c r="A680" s="131"/>
      <c r="B680" s="131"/>
      <c r="C680" s="131"/>
      <c r="D680" s="131"/>
      <c r="E680" s="131"/>
      <c r="F680" s="131"/>
      <c r="G680" s="131"/>
      <c r="H680" s="131"/>
      <c r="I680" s="131"/>
      <c r="J680" s="131"/>
      <c r="K680" s="132"/>
    </row>
    <row r="681" spans="1:11" ht="13.2">
      <c r="A681" s="131"/>
      <c r="B681" s="131"/>
      <c r="C681" s="131"/>
      <c r="D681" s="131"/>
      <c r="E681" s="131"/>
      <c r="F681" s="131"/>
      <c r="G681" s="131"/>
      <c r="H681" s="131"/>
      <c r="I681" s="131"/>
      <c r="J681" s="131"/>
      <c r="K681" s="132"/>
    </row>
    <row r="682" spans="1:11" ht="13.2">
      <c r="A682" s="131"/>
      <c r="B682" s="131"/>
      <c r="C682" s="131"/>
      <c r="D682" s="131"/>
      <c r="E682" s="131"/>
      <c r="F682" s="131"/>
      <c r="G682" s="131"/>
      <c r="H682" s="131"/>
      <c r="I682" s="131"/>
      <c r="J682" s="131"/>
      <c r="K682" s="132"/>
    </row>
    <row r="683" spans="1:11" ht="13.2">
      <c r="A683" s="131"/>
      <c r="B683" s="131"/>
      <c r="C683" s="131"/>
      <c r="D683" s="131"/>
      <c r="E683" s="131"/>
      <c r="F683" s="131"/>
      <c r="G683" s="131"/>
      <c r="H683" s="131"/>
      <c r="I683" s="131"/>
      <c r="J683" s="131"/>
      <c r="K683" s="132"/>
    </row>
    <row r="684" spans="1:11" ht="13.2">
      <c r="A684" s="131"/>
      <c r="B684" s="131"/>
      <c r="C684" s="131"/>
      <c r="D684" s="131"/>
      <c r="E684" s="131"/>
      <c r="F684" s="131"/>
      <c r="G684" s="131"/>
      <c r="H684" s="131"/>
      <c r="I684" s="131"/>
      <c r="J684" s="131"/>
      <c r="K684" s="132"/>
    </row>
    <row r="685" spans="1:11" ht="13.2">
      <c r="A685" s="131"/>
      <c r="B685" s="131"/>
      <c r="C685" s="131"/>
      <c r="D685" s="131"/>
      <c r="E685" s="131"/>
      <c r="F685" s="131"/>
      <c r="G685" s="131"/>
      <c r="H685" s="131"/>
      <c r="I685" s="131"/>
      <c r="J685" s="131"/>
      <c r="K685" s="132"/>
    </row>
    <row r="686" spans="1:11" ht="13.2">
      <c r="A686" s="131"/>
      <c r="B686" s="131"/>
      <c r="C686" s="131"/>
      <c r="D686" s="131"/>
      <c r="E686" s="131"/>
      <c r="F686" s="131"/>
      <c r="G686" s="131"/>
      <c r="H686" s="131"/>
      <c r="I686" s="131"/>
      <c r="J686" s="131"/>
      <c r="K686" s="132"/>
    </row>
    <row r="687" spans="1:11" ht="13.2">
      <c r="A687" s="131"/>
      <c r="B687" s="131"/>
      <c r="C687" s="131"/>
      <c r="D687" s="131"/>
      <c r="E687" s="131"/>
      <c r="F687" s="131"/>
      <c r="G687" s="131"/>
      <c r="H687" s="131"/>
      <c r="I687" s="131"/>
      <c r="J687" s="131"/>
      <c r="K687" s="132"/>
    </row>
    <row r="688" spans="1:11" ht="13.2">
      <c r="A688" s="131"/>
      <c r="B688" s="131"/>
      <c r="C688" s="131"/>
      <c r="D688" s="131"/>
      <c r="E688" s="131"/>
      <c r="F688" s="131"/>
      <c r="G688" s="131"/>
      <c r="H688" s="131"/>
      <c r="I688" s="131"/>
      <c r="J688" s="131"/>
      <c r="K688" s="132"/>
    </row>
    <row r="689" spans="1:11" ht="13.2">
      <c r="A689" s="131"/>
      <c r="B689" s="131"/>
      <c r="C689" s="131"/>
      <c r="D689" s="131"/>
      <c r="E689" s="131"/>
      <c r="F689" s="131"/>
      <c r="G689" s="131"/>
      <c r="H689" s="131"/>
      <c r="I689" s="131"/>
      <c r="J689" s="131"/>
      <c r="K689" s="132"/>
    </row>
    <row r="690" spans="1:11" ht="13.2">
      <c r="A690" s="131"/>
      <c r="B690" s="131"/>
      <c r="C690" s="131"/>
      <c r="D690" s="131"/>
      <c r="E690" s="131"/>
      <c r="F690" s="131"/>
      <c r="G690" s="131"/>
      <c r="H690" s="131"/>
      <c r="I690" s="131"/>
      <c r="J690" s="131"/>
      <c r="K690" s="132"/>
    </row>
    <row r="691" spans="1:11" ht="13.2">
      <c r="A691" s="131"/>
      <c r="B691" s="131"/>
      <c r="C691" s="131"/>
      <c r="D691" s="131"/>
      <c r="E691" s="131"/>
      <c r="F691" s="131"/>
      <c r="G691" s="131"/>
      <c r="H691" s="131"/>
      <c r="I691" s="131"/>
      <c r="J691" s="131"/>
      <c r="K691" s="132"/>
    </row>
    <row r="692" spans="1:11" ht="13.2">
      <c r="A692" s="131"/>
      <c r="B692" s="131"/>
      <c r="C692" s="131"/>
      <c r="D692" s="131"/>
      <c r="E692" s="131"/>
      <c r="F692" s="131"/>
      <c r="G692" s="131"/>
      <c r="H692" s="131"/>
      <c r="I692" s="131"/>
      <c r="J692" s="131"/>
      <c r="K692" s="132"/>
    </row>
    <row r="693" spans="1:11" ht="13.2">
      <c r="A693" s="131"/>
      <c r="B693" s="131"/>
      <c r="C693" s="131"/>
      <c r="D693" s="131"/>
      <c r="E693" s="131"/>
      <c r="F693" s="131"/>
      <c r="G693" s="131"/>
      <c r="H693" s="131"/>
      <c r="I693" s="131"/>
      <c r="J693" s="131"/>
      <c r="K693" s="132"/>
    </row>
    <row r="694" spans="1:11" ht="13.2">
      <c r="A694" s="131"/>
      <c r="B694" s="131"/>
      <c r="C694" s="131"/>
      <c r="D694" s="131"/>
      <c r="E694" s="131"/>
      <c r="F694" s="131"/>
      <c r="G694" s="131"/>
      <c r="H694" s="131"/>
      <c r="I694" s="131"/>
      <c r="J694" s="131"/>
      <c r="K694" s="132"/>
    </row>
    <row r="695" spans="1:11" ht="13.2">
      <c r="A695" s="131"/>
      <c r="B695" s="131"/>
      <c r="C695" s="131"/>
      <c r="D695" s="131"/>
      <c r="E695" s="131"/>
      <c r="F695" s="131"/>
      <c r="G695" s="131"/>
      <c r="H695" s="131"/>
      <c r="I695" s="131"/>
      <c r="J695" s="131"/>
      <c r="K695" s="132"/>
    </row>
    <row r="696" spans="1:11" ht="13.2">
      <c r="A696" s="131"/>
      <c r="B696" s="131"/>
      <c r="C696" s="131"/>
      <c r="D696" s="131"/>
      <c r="E696" s="131"/>
      <c r="F696" s="131"/>
      <c r="G696" s="131"/>
      <c r="H696" s="131"/>
      <c r="I696" s="131"/>
      <c r="J696" s="131"/>
      <c r="K696" s="132"/>
    </row>
    <row r="697" spans="1:11" ht="13.2">
      <c r="A697" s="131"/>
      <c r="B697" s="131"/>
      <c r="C697" s="131"/>
      <c r="D697" s="131"/>
      <c r="E697" s="131"/>
      <c r="F697" s="131"/>
      <c r="G697" s="131"/>
      <c r="H697" s="131"/>
      <c r="I697" s="131"/>
      <c r="J697" s="131"/>
      <c r="K697" s="132"/>
    </row>
    <row r="698" spans="1:11" ht="13.2">
      <c r="A698" s="131"/>
      <c r="B698" s="131"/>
      <c r="C698" s="131"/>
      <c r="D698" s="131"/>
      <c r="E698" s="131"/>
      <c r="F698" s="131"/>
      <c r="G698" s="131"/>
      <c r="H698" s="131"/>
      <c r="I698" s="131"/>
      <c r="J698" s="131"/>
      <c r="K698" s="132"/>
    </row>
    <row r="699" spans="1:11" ht="13.2">
      <c r="A699" s="131"/>
      <c r="B699" s="131"/>
      <c r="C699" s="131"/>
      <c r="D699" s="131"/>
      <c r="E699" s="131"/>
      <c r="F699" s="131"/>
      <c r="G699" s="131"/>
      <c r="H699" s="131"/>
      <c r="I699" s="131"/>
      <c r="J699" s="131"/>
      <c r="K699" s="132"/>
    </row>
    <row r="700" spans="1:11" ht="13.2">
      <c r="A700" s="131"/>
      <c r="B700" s="131"/>
      <c r="C700" s="131"/>
      <c r="D700" s="131"/>
      <c r="E700" s="131"/>
      <c r="F700" s="131"/>
      <c r="G700" s="131"/>
      <c r="H700" s="131"/>
      <c r="I700" s="131"/>
      <c r="J700" s="131"/>
      <c r="K700" s="132"/>
    </row>
    <row r="701" spans="1:11" ht="13.2">
      <c r="A701" s="131"/>
      <c r="B701" s="131"/>
      <c r="C701" s="131"/>
      <c r="D701" s="131"/>
      <c r="E701" s="131"/>
      <c r="F701" s="131"/>
      <c r="G701" s="131"/>
      <c r="H701" s="131"/>
      <c r="I701" s="131"/>
      <c r="J701" s="131"/>
      <c r="K701" s="132"/>
    </row>
    <row r="702" spans="1:11" ht="13.2">
      <c r="A702" s="131"/>
      <c r="B702" s="131"/>
      <c r="C702" s="131"/>
      <c r="D702" s="131"/>
      <c r="E702" s="131"/>
      <c r="F702" s="131"/>
      <c r="G702" s="131"/>
      <c r="H702" s="131"/>
      <c r="I702" s="131"/>
      <c r="J702" s="131"/>
      <c r="K702" s="132"/>
    </row>
    <row r="703" spans="1:11" ht="13.2">
      <c r="A703" s="131"/>
      <c r="B703" s="131"/>
      <c r="C703" s="131"/>
      <c r="D703" s="131"/>
      <c r="E703" s="131"/>
      <c r="F703" s="131"/>
      <c r="G703" s="131"/>
      <c r="H703" s="131"/>
      <c r="I703" s="131"/>
      <c r="J703" s="131"/>
      <c r="K703" s="132"/>
    </row>
    <row r="704" spans="1:11" ht="13.2">
      <c r="A704" s="131"/>
      <c r="B704" s="131"/>
      <c r="C704" s="131"/>
      <c r="D704" s="131"/>
      <c r="E704" s="131"/>
      <c r="F704" s="131"/>
      <c r="G704" s="131"/>
      <c r="H704" s="131"/>
      <c r="I704" s="131"/>
      <c r="J704" s="131"/>
      <c r="K704" s="132"/>
    </row>
    <row r="705" spans="1:11" ht="13.2">
      <c r="A705" s="131"/>
      <c r="B705" s="131"/>
      <c r="C705" s="131"/>
      <c r="D705" s="131"/>
      <c r="E705" s="131"/>
      <c r="F705" s="131"/>
      <c r="G705" s="131"/>
      <c r="H705" s="131"/>
      <c r="I705" s="131"/>
      <c r="J705" s="131"/>
      <c r="K705" s="132"/>
    </row>
    <row r="706" spans="1:11" ht="13.2">
      <c r="A706" s="131"/>
      <c r="B706" s="131"/>
      <c r="C706" s="131"/>
      <c r="D706" s="131"/>
      <c r="E706" s="131"/>
      <c r="F706" s="131"/>
      <c r="G706" s="131"/>
      <c r="H706" s="131"/>
      <c r="I706" s="131"/>
      <c r="J706" s="131"/>
      <c r="K706" s="132"/>
    </row>
    <row r="707" spans="1:11" ht="13.2">
      <c r="A707" s="131"/>
      <c r="B707" s="131"/>
      <c r="C707" s="131"/>
      <c r="D707" s="131"/>
      <c r="E707" s="131"/>
      <c r="F707" s="131"/>
      <c r="G707" s="131"/>
      <c r="H707" s="131"/>
      <c r="I707" s="131"/>
      <c r="J707" s="131"/>
      <c r="K707" s="132"/>
    </row>
    <row r="708" spans="1:11" ht="13.2">
      <c r="A708" s="131"/>
      <c r="B708" s="131"/>
      <c r="C708" s="131"/>
      <c r="D708" s="131"/>
      <c r="E708" s="131"/>
      <c r="F708" s="131"/>
      <c r="G708" s="131"/>
      <c r="H708" s="131"/>
      <c r="I708" s="131"/>
      <c r="J708" s="131"/>
      <c r="K708" s="132"/>
    </row>
    <row r="709" spans="1:11" ht="13.2">
      <c r="A709" s="131"/>
      <c r="B709" s="131"/>
      <c r="C709" s="131"/>
      <c r="D709" s="131"/>
      <c r="E709" s="131"/>
      <c r="F709" s="131"/>
      <c r="G709" s="131"/>
      <c r="H709" s="131"/>
      <c r="I709" s="131"/>
      <c r="J709" s="131"/>
      <c r="K709" s="132"/>
    </row>
    <row r="710" spans="1:11" ht="13.2">
      <c r="A710" s="131"/>
      <c r="B710" s="131"/>
      <c r="C710" s="131"/>
      <c r="D710" s="131"/>
      <c r="E710" s="131"/>
      <c r="F710" s="131"/>
      <c r="G710" s="131"/>
      <c r="H710" s="131"/>
      <c r="I710" s="131"/>
      <c r="J710" s="131"/>
      <c r="K710" s="132"/>
    </row>
    <row r="711" spans="1:11" ht="13.2">
      <c r="A711" s="131"/>
      <c r="B711" s="131"/>
      <c r="C711" s="131"/>
      <c r="D711" s="131"/>
      <c r="E711" s="131"/>
      <c r="F711" s="131"/>
      <c r="G711" s="131"/>
      <c r="H711" s="131"/>
      <c r="I711" s="131"/>
      <c r="J711" s="131"/>
      <c r="K711" s="132"/>
    </row>
    <row r="712" spans="1:11" ht="13.2">
      <c r="A712" s="131"/>
      <c r="B712" s="131"/>
      <c r="C712" s="131"/>
      <c r="D712" s="131"/>
      <c r="E712" s="131"/>
      <c r="F712" s="131"/>
      <c r="G712" s="131"/>
      <c r="H712" s="131"/>
      <c r="I712" s="131"/>
      <c r="J712" s="131"/>
      <c r="K712" s="132"/>
    </row>
    <row r="713" spans="1:11" ht="13.2">
      <c r="A713" s="131"/>
      <c r="B713" s="131"/>
      <c r="C713" s="131"/>
      <c r="D713" s="131"/>
      <c r="E713" s="131"/>
      <c r="F713" s="131"/>
      <c r="G713" s="131"/>
      <c r="H713" s="131"/>
      <c r="I713" s="131"/>
      <c r="J713" s="131"/>
      <c r="K713" s="132"/>
    </row>
    <row r="714" spans="1:11" ht="13.2">
      <c r="A714" s="131"/>
      <c r="B714" s="131"/>
      <c r="C714" s="131"/>
      <c r="D714" s="131"/>
      <c r="E714" s="131"/>
      <c r="F714" s="131"/>
      <c r="G714" s="131"/>
      <c r="H714" s="131"/>
      <c r="I714" s="131"/>
      <c r="J714" s="131"/>
      <c r="K714" s="132"/>
    </row>
    <row r="715" spans="1:11" ht="13.2">
      <c r="A715" s="131"/>
      <c r="B715" s="131"/>
      <c r="C715" s="131"/>
      <c r="D715" s="131"/>
      <c r="E715" s="131"/>
      <c r="F715" s="131"/>
      <c r="G715" s="131"/>
      <c r="H715" s="131"/>
      <c r="I715" s="131"/>
      <c r="J715" s="131"/>
      <c r="K715" s="132"/>
    </row>
    <row r="716" spans="1:11" ht="13.2">
      <c r="A716" s="131"/>
      <c r="B716" s="131"/>
      <c r="C716" s="131"/>
      <c r="D716" s="131"/>
      <c r="E716" s="131"/>
      <c r="F716" s="131"/>
      <c r="G716" s="131"/>
      <c r="H716" s="131"/>
      <c r="I716" s="131"/>
      <c r="J716" s="131"/>
      <c r="K716" s="132"/>
    </row>
    <row r="717" spans="1:11" ht="13.2">
      <c r="A717" s="131"/>
      <c r="B717" s="131"/>
      <c r="C717" s="131"/>
      <c r="D717" s="131"/>
      <c r="E717" s="131"/>
      <c r="F717" s="131"/>
      <c r="G717" s="131"/>
      <c r="H717" s="131"/>
      <c r="I717" s="131"/>
      <c r="J717" s="131"/>
      <c r="K717" s="132"/>
    </row>
    <row r="718" spans="1:11" ht="13.2">
      <c r="A718" s="131"/>
      <c r="B718" s="131"/>
      <c r="C718" s="131"/>
      <c r="D718" s="131"/>
      <c r="E718" s="131"/>
      <c r="F718" s="131"/>
      <c r="G718" s="131"/>
      <c r="H718" s="131"/>
      <c r="I718" s="131"/>
      <c r="J718" s="131"/>
      <c r="K718" s="132"/>
    </row>
    <row r="719" spans="1:11" ht="13.2">
      <c r="A719" s="131"/>
      <c r="B719" s="131"/>
      <c r="C719" s="131"/>
      <c r="D719" s="131"/>
      <c r="E719" s="131"/>
      <c r="F719" s="131"/>
      <c r="G719" s="131"/>
      <c r="H719" s="131"/>
      <c r="I719" s="131"/>
      <c r="J719" s="131"/>
      <c r="K719" s="132"/>
    </row>
    <row r="720" spans="1:11" ht="13.2">
      <c r="A720" s="131"/>
      <c r="B720" s="131"/>
      <c r="C720" s="131"/>
      <c r="D720" s="131"/>
      <c r="E720" s="131"/>
      <c r="F720" s="131"/>
      <c r="G720" s="131"/>
      <c r="H720" s="131"/>
      <c r="I720" s="131"/>
      <c r="J720" s="131"/>
      <c r="K720" s="132"/>
    </row>
    <row r="721" spans="1:11" ht="13.2">
      <c r="A721" s="131"/>
      <c r="B721" s="131"/>
      <c r="C721" s="131"/>
      <c r="D721" s="131"/>
      <c r="E721" s="131"/>
      <c r="F721" s="131"/>
      <c r="G721" s="131"/>
      <c r="H721" s="131"/>
      <c r="I721" s="131"/>
      <c r="J721" s="131"/>
      <c r="K721" s="132"/>
    </row>
    <row r="722" spans="1:11" ht="13.2">
      <c r="A722" s="131"/>
      <c r="B722" s="131"/>
      <c r="C722" s="131"/>
      <c r="D722" s="131"/>
      <c r="E722" s="131"/>
      <c r="F722" s="131"/>
      <c r="G722" s="131"/>
      <c r="H722" s="131"/>
      <c r="I722" s="131"/>
      <c r="J722" s="131"/>
      <c r="K722" s="132"/>
    </row>
    <row r="723" spans="1:11" ht="13.2">
      <c r="A723" s="131"/>
      <c r="B723" s="131"/>
      <c r="C723" s="131"/>
      <c r="D723" s="131"/>
      <c r="E723" s="131"/>
      <c r="F723" s="131"/>
      <c r="G723" s="131"/>
      <c r="H723" s="131"/>
      <c r="I723" s="131"/>
      <c r="J723" s="131"/>
      <c r="K723" s="132"/>
    </row>
    <row r="724" spans="1:11" ht="13.2">
      <c r="A724" s="131"/>
      <c r="B724" s="131"/>
      <c r="C724" s="131"/>
      <c r="D724" s="131"/>
      <c r="E724" s="131"/>
      <c r="F724" s="131"/>
      <c r="G724" s="131"/>
      <c r="H724" s="131"/>
      <c r="I724" s="131"/>
      <c r="J724" s="131"/>
      <c r="K724" s="132"/>
    </row>
    <row r="725" spans="1:11" ht="13.2">
      <c r="A725" s="131"/>
      <c r="B725" s="131"/>
      <c r="C725" s="131"/>
      <c r="D725" s="131"/>
      <c r="E725" s="131"/>
      <c r="F725" s="131"/>
      <c r="G725" s="131"/>
      <c r="H725" s="131"/>
      <c r="I725" s="131"/>
      <c r="J725" s="131"/>
      <c r="K725" s="132"/>
    </row>
    <row r="726" spans="1:11" ht="13.2">
      <c r="A726" s="131"/>
      <c r="B726" s="131"/>
      <c r="C726" s="131"/>
      <c r="D726" s="131"/>
      <c r="E726" s="131"/>
      <c r="F726" s="131"/>
      <c r="G726" s="131"/>
      <c r="H726" s="131"/>
      <c r="I726" s="131"/>
      <c r="J726" s="131"/>
      <c r="K726" s="132"/>
    </row>
    <row r="727" spans="1:11" ht="13.2">
      <c r="A727" s="131"/>
      <c r="B727" s="131"/>
      <c r="C727" s="131"/>
      <c r="D727" s="131"/>
      <c r="E727" s="131"/>
      <c r="F727" s="131"/>
      <c r="G727" s="131"/>
      <c r="H727" s="131"/>
      <c r="I727" s="131"/>
      <c r="J727" s="131"/>
      <c r="K727" s="132"/>
    </row>
    <row r="728" spans="1:11" ht="13.2">
      <c r="A728" s="131"/>
      <c r="B728" s="131"/>
      <c r="C728" s="131"/>
      <c r="D728" s="131"/>
      <c r="E728" s="131"/>
      <c r="F728" s="131"/>
      <c r="G728" s="131"/>
      <c r="H728" s="131"/>
      <c r="I728" s="131"/>
      <c r="J728" s="131"/>
      <c r="K728" s="132"/>
    </row>
    <row r="729" spans="1:11" ht="13.2">
      <c r="A729" s="131"/>
      <c r="B729" s="131"/>
      <c r="C729" s="131"/>
      <c r="D729" s="131"/>
      <c r="E729" s="131"/>
      <c r="F729" s="131"/>
      <c r="G729" s="131"/>
      <c r="H729" s="131"/>
      <c r="I729" s="131"/>
      <c r="J729" s="131"/>
      <c r="K729" s="132"/>
    </row>
    <row r="730" spans="1:11" ht="13.2">
      <c r="A730" s="131"/>
      <c r="B730" s="131"/>
      <c r="C730" s="131"/>
      <c r="D730" s="131"/>
      <c r="E730" s="131"/>
      <c r="F730" s="131"/>
      <c r="G730" s="131"/>
      <c r="H730" s="131"/>
      <c r="I730" s="131"/>
      <c r="J730" s="131"/>
      <c r="K730" s="132"/>
    </row>
    <row r="731" spans="1:11" ht="13.2">
      <c r="A731" s="131"/>
      <c r="B731" s="131"/>
      <c r="C731" s="131"/>
      <c r="D731" s="131"/>
      <c r="E731" s="131"/>
      <c r="F731" s="131"/>
      <c r="G731" s="131"/>
      <c r="H731" s="131"/>
      <c r="I731" s="131"/>
      <c r="J731" s="131"/>
      <c r="K731" s="132"/>
    </row>
    <row r="732" spans="1:11" ht="13.2">
      <c r="A732" s="131"/>
      <c r="B732" s="131"/>
      <c r="C732" s="131"/>
      <c r="D732" s="131"/>
      <c r="E732" s="131"/>
      <c r="F732" s="131"/>
      <c r="G732" s="131"/>
      <c r="H732" s="131"/>
      <c r="I732" s="131"/>
      <c r="J732" s="131"/>
      <c r="K732" s="132"/>
    </row>
    <row r="733" spans="1:11" ht="13.2">
      <c r="A733" s="131"/>
      <c r="B733" s="131"/>
      <c r="C733" s="131"/>
      <c r="D733" s="131"/>
      <c r="E733" s="131"/>
      <c r="F733" s="131"/>
      <c r="G733" s="131"/>
      <c r="H733" s="131"/>
      <c r="I733" s="131"/>
      <c r="J733" s="131"/>
      <c r="K733" s="132"/>
    </row>
    <row r="734" spans="1:11" ht="13.2">
      <c r="A734" s="131"/>
      <c r="B734" s="131"/>
      <c r="C734" s="131"/>
      <c r="D734" s="131"/>
      <c r="E734" s="131"/>
      <c r="F734" s="131"/>
      <c r="G734" s="131"/>
      <c r="H734" s="131"/>
      <c r="I734" s="131"/>
      <c r="J734" s="131"/>
      <c r="K734" s="132"/>
    </row>
    <row r="735" spans="1:11" ht="13.2">
      <c r="A735" s="131"/>
      <c r="B735" s="131"/>
      <c r="C735" s="131"/>
      <c r="D735" s="131"/>
      <c r="E735" s="131"/>
      <c r="F735" s="131"/>
      <c r="G735" s="131"/>
      <c r="H735" s="131"/>
      <c r="I735" s="131"/>
      <c r="J735" s="131"/>
      <c r="K735" s="132"/>
    </row>
    <row r="736" spans="1:11" ht="13.2">
      <c r="A736" s="131"/>
      <c r="B736" s="131"/>
      <c r="C736" s="131"/>
      <c r="D736" s="131"/>
      <c r="E736" s="131"/>
      <c r="F736" s="131"/>
      <c r="G736" s="131"/>
      <c r="H736" s="131"/>
      <c r="I736" s="131"/>
      <c r="J736" s="131"/>
      <c r="K736" s="132"/>
    </row>
    <row r="737" spans="1:11" ht="13.2">
      <c r="A737" s="131"/>
      <c r="B737" s="131"/>
      <c r="C737" s="131"/>
      <c r="D737" s="131"/>
      <c r="E737" s="131"/>
      <c r="F737" s="131"/>
      <c r="G737" s="131"/>
      <c r="H737" s="131"/>
      <c r="I737" s="131"/>
      <c r="J737" s="131"/>
      <c r="K737" s="132"/>
    </row>
    <row r="738" spans="1:11" ht="13.2">
      <c r="A738" s="131"/>
      <c r="B738" s="131"/>
      <c r="C738" s="131"/>
      <c r="D738" s="131"/>
      <c r="E738" s="131"/>
      <c r="F738" s="131"/>
      <c r="G738" s="131"/>
      <c r="H738" s="131"/>
      <c r="I738" s="131"/>
      <c r="J738" s="131"/>
      <c r="K738" s="132"/>
    </row>
    <row r="739" spans="1:11" ht="13.2">
      <c r="A739" s="131"/>
      <c r="B739" s="131"/>
      <c r="C739" s="131"/>
      <c r="D739" s="131"/>
      <c r="E739" s="131"/>
      <c r="F739" s="131"/>
      <c r="G739" s="131"/>
      <c r="H739" s="131"/>
      <c r="I739" s="131"/>
      <c r="J739" s="131"/>
      <c r="K739" s="132"/>
    </row>
    <row r="740" spans="1:11" ht="13.2">
      <c r="A740" s="131"/>
      <c r="B740" s="131"/>
      <c r="C740" s="131"/>
      <c r="D740" s="131"/>
      <c r="E740" s="131"/>
      <c r="F740" s="131"/>
      <c r="G740" s="131"/>
      <c r="H740" s="131"/>
      <c r="I740" s="131"/>
      <c r="J740" s="131"/>
      <c r="K740" s="132"/>
    </row>
    <row r="741" spans="1:11" ht="13.2">
      <c r="A741" s="131"/>
      <c r="B741" s="131"/>
      <c r="C741" s="131"/>
      <c r="D741" s="131"/>
      <c r="E741" s="131"/>
      <c r="F741" s="131"/>
      <c r="G741" s="131"/>
      <c r="H741" s="131"/>
      <c r="I741" s="131"/>
      <c r="J741" s="131"/>
      <c r="K741" s="132"/>
    </row>
    <row r="742" spans="1:11" ht="13.2">
      <c r="A742" s="131"/>
      <c r="B742" s="131"/>
      <c r="C742" s="131"/>
      <c r="D742" s="131"/>
      <c r="E742" s="131"/>
      <c r="F742" s="131"/>
      <c r="G742" s="131"/>
      <c r="H742" s="131"/>
      <c r="I742" s="131"/>
      <c r="J742" s="131"/>
      <c r="K742" s="132"/>
    </row>
    <row r="743" spans="1:11" ht="13.2">
      <c r="A743" s="131"/>
      <c r="B743" s="131"/>
      <c r="C743" s="131"/>
      <c r="D743" s="131"/>
      <c r="E743" s="131"/>
      <c r="F743" s="131"/>
      <c r="G743" s="131"/>
      <c r="H743" s="131"/>
      <c r="I743" s="131"/>
      <c r="J743" s="131"/>
      <c r="K743" s="132"/>
    </row>
    <row r="744" spans="1:11" ht="13.2">
      <c r="A744" s="131"/>
      <c r="B744" s="131"/>
      <c r="C744" s="131"/>
      <c r="D744" s="131"/>
      <c r="E744" s="131"/>
      <c r="F744" s="131"/>
      <c r="G744" s="131"/>
      <c r="H744" s="131"/>
      <c r="I744" s="131"/>
      <c r="J744" s="131"/>
      <c r="K744" s="132"/>
    </row>
    <row r="745" spans="1:11" ht="13.2">
      <c r="A745" s="131"/>
      <c r="B745" s="131"/>
      <c r="C745" s="131"/>
      <c r="D745" s="131"/>
      <c r="E745" s="131"/>
      <c r="F745" s="131"/>
      <c r="G745" s="131"/>
      <c r="H745" s="131"/>
      <c r="I745" s="131"/>
      <c r="J745" s="131"/>
      <c r="K745" s="132"/>
    </row>
    <row r="746" spans="1:11" ht="13.2">
      <c r="A746" s="131"/>
      <c r="B746" s="131"/>
      <c r="C746" s="131"/>
      <c r="D746" s="131"/>
      <c r="E746" s="131"/>
      <c r="F746" s="131"/>
      <c r="G746" s="131"/>
      <c r="H746" s="131"/>
      <c r="I746" s="131"/>
      <c r="J746" s="131"/>
      <c r="K746" s="132"/>
    </row>
    <row r="747" spans="1:11" ht="13.2">
      <c r="A747" s="131"/>
      <c r="B747" s="131"/>
      <c r="C747" s="131"/>
      <c r="D747" s="131"/>
      <c r="E747" s="131"/>
      <c r="F747" s="131"/>
      <c r="G747" s="131"/>
      <c r="H747" s="131"/>
      <c r="I747" s="131"/>
      <c r="J747" s="131"/>
      <c r="K747" s="132"/>
    </row>
    <row r="748" spans="1:11" ht="13.2">
      <c r="A748" s="131"/>
      <c r="B748" s="131"/>
      <c r="C748" s="131"/>
      <c r="D748" s="131"/>
      <c r="E748" s="131"/>
      <c r="F748" s="131"/>
      <c r="G748" s="131"/>
      <c r="H748" s="131"/>
      <c r="I748" s="131"/>
      <c r="J748" s="131"/>
      <c r="K748" s="132"/>
    </row>
    <row r="749" spans="1:11" ht="13.2">
      <c r="A749" s="131"/>
      <c r="B749" s="131"/>
      <c r="C749" s="131"/>
      <c r="D749" s="131"/>
      <c r="E749" s="131"/>
      <c r="F749" s="131"/>
      <c r="G749" s="131"/>
      <c r="H749" s="131"/>
      <c r="I749" s="131"/>
      <c r="J749" s="131"/>
      <c r="K749" s="132"/>
    </row>
    <row r="750" spans="1:11" ht="13.2">
      <c r="A750" s="131"/>
      <c r="B750" s="131"/>
      <c r="C750" s="131"/>
      <c r="D750" s="131"/>
      <c r="E750" s="131"/>
      <c r="F750" s="131"/>
      <c r="G750" s="131"/>
      <c r="H750" s="131"/>
      <c r="I750" s="131"/>
      <c r="J750" s="131"/>
      <c r="K750" s="132"/>
    </row>
    <row r="751" spans="1:11" ht="13.2">
      <c r="A751" s="131"/>
      <c r="B751" s="131"/>
      <c r="C751" s="131"/>
      <c r="D751" s="131"/>
      <c r="E751" s="131"/>
      <c r="F751" s="131"/>
      <c r="G751" s="131"/>
      <c r="H751" s="131"/>
      <c r="I751" s="131"/>
      <c r="J751" s="131"/>
      <c r="K751" s="132"/>
    </row>
    <row r="752" spans="1:11" ht="13.2">
      <c r="A752" s="131"/>
      <c r="B752" s="131"/>
      <c r="C752" s="131"/>
      <c r="D752" s="131"/>
      <c r="E752" s="131"/>
      <c r="F752" s="131"/>
      <c r="G752" s="131"/>
      <c r="H752" s="131"/>
      <c r="I752" s="131"/>
      <c r="J752" s="131"/>
      <c r="K752" s="132"/>
    </row>
    <row r="753" spans="1:11" ht="13.2">
      <c r="A753" s="131"/>
      <c r="B753" s="131"/>
      <c r="C753" s="131"/>
      <c r="D753" s="131"/>
      <c r="E753" s="131"/>
      <c r="F753" s="131"/>
      <c r="G753" s="131"/>
      <c r="H753" s="131"/>
      <c r="I753" s="131"/>
      <c r="J753" s="131"/>
      <c r="K753" s="132"/>
    </row>
    <row r="754" spans="1:11" ht="13.2">
      <c r="A754" s="131"/>
      <c r="B754" s="131"/>
      <c r="C754" s="131"/>
      <c r="D754" s="131"/>
      <c r="E754" s="131"/>
      <c r="F754" s="131"/>
      <c r="G754" s="131"/>
      <c r="H754" s="131"/>
      <c r="I754" s="131"/>
      <c r="J754" s="131"/>
      <c r="K754" s="132"/>
    </row>
    <row r="755" spans="1:11" ht="13.2">
      <c r="A755" s="131"/>
      <c r="B755" s="131"/>
      <c r="C755" s="131"/>
      <c r="D755" s="131"/>
      <c r="E755" s="131"/>
      <c r="F755" s="131"/>
      <c r="G755" s="131"/>
      <c r="H755" s="131"/>
      <c r="I755" s="131"/>
      <c r="J755" s="131"/>
      <c r="K755" s="132"/>
    </row>
    <row r="756" spans="1:11" ht="13.2">
      <c r="A756" s="131"/>
      <c r="B756" s="131"/>
      <c r="C756" s="131"/>
      <c r="D756" s="131"/>
      <c r="E756" s="131"/>
      <c r="F756" s="131"/>
      <c r="G756" s="131"/>
      <c r="H756" s="131"/>
      <c r="I756" s="131"/>
      <c r="J756" s="131"/>
      <c r="K756" s="132"/>
    </row>
    <row r="757" spans="1:11" ht="13.2">
      <c r="A757" s="131"/>
      <c r="B757" s="131"/>
      <c r="C757" s="131"/>
      <c r="D757" s="131"/>
      <c r="E757" s="131"/>
      <c r="F757" s="131"/>
      <c r="G757" s="131"/>
      <c r="H757" s="131"/>
      <c r="I757" s="131"/>
      <c r="J757" s="131"/>
      <c r="K757" s="132"/>
    </row>
    <row r="758" spans="1:11" ht="13.2">
      <c r="A758" s="131"/>
      <c r="B758" s="131"/>
      <c r="C758" s="131"/>
      <c r="D758" s="131"/>
      <c r="E758" s="131"/>
      <c r="F758" s="131"/>
      <c r="G758" s="131"/>
      <c r="H758" s="131"/>
      <c r="I758" s="131"/>
      <c r="J758" s="131"/>
      <c r="K758" s="132"/>
    </row>
    <row r="759" spans="1:11" ht="13.2">
      <c r="A759" s="131"/>
      <c r="B759" s="131"/>
      <c r="C759" s="131"/>
      <c r="D759" s="131"/>
      <c r="E759" s="131"/>
      <c r="F759" s="131"/>
      <c r="G759" s="131"/>
      <c r="H759" s="131"/>
      <c r="I759" s="131"/>
      <c r="J759" s="131"/>
      <c r="K759" s="132"/>
    </row>
    <row r="760" spans="1:11" ht="13.2">
      <c r="A760" s="131"/>
      <c r="B760" s="131"/>
      <c r="C760" s="131"/>
      <c r="D760" s="131"/>
      <c r="E760" s="131"/>
      <c r="F760" s="131"/>
      <c r="G760" s="131"/>
      <c r="H760" s="131"/>
      <c r="I760" s="131"/>
      <c r="J760" s="131"/>
      <c r="K760" s="132"/>
    </row>
    <row r="761" spans="1:11" ht="13.2">
      <c r="A761" s="131"/>
      <c r="B761" s="131"/>
      <c r="C761" s="131"/>
      <c r="D761" s="131"/>
      <c r="E761" s="131"/>
      <c r="F761" s="131"/>
      <c r="G761" s="131"/>
      <c r="H761" s="131"/>
      <c r="I761" s="131"/>
      <c r="J761" s="131"/>
      <c r="K761" s="132"/>
    </row>
    <row r="762" spans="1:11" ht="13.2">
      <c r="A762" s="131"/>
      <c r="B762" s="131"/>
      <c r="C762" s="131"/>
      <c r="D762" s="131"/>
      <c r="E762" s="131"/>
      <c r="F762" s="131"/>
      <c r="G762" s="131"/>
      <c r="H762" s="131"/>
      <c r="I762" s="131"/>
      <c r="J762" s="131"/>
      <c r="K762" s="132"/>
    </row>
    <row r="763" spans="1:11" ht="13.2">
      <c r="A763" s="131"/>
      <c r="B763" s="131"/>
      <c r="C763" s="131"/>
      <c r="D763" s="131"/>
      <c r="E763" s="131"/>
      <c r="F763" s="131"/>
      <c r="G763" s="131"/>
      <c r="H763" s="131"/>
      <c r="I763" s="131"/>
      <c r="J763" s="131"/>
      <c r="K763" s="132"/>
    </row>
    <row r="764" spans="1:11" ht="13.2">
      <c r="A764" s="131"/>
      <c r="B764" s="131"/>
      <c r="C764" s="131"/>
      <c r="D764" s="131"/>
      <c r="E764" s="131"/>
      <c r="F764" s="131"/>
      <c r="G764" s="131"/>
      <c r="H764" s="131"/>
      <c r="I764" s="131"/>
      <c r="J764" s="131"/>
      <c r="K764" s="132"/>
    </row>
    <row r="765" spans="1:11" ht="13.2">
      <c r="A765" s="131"/>
      <c r="B765" s="131"/>
      <c r="C765" s="131"/>
      <c r="D765" s="131"/>
      <c r="E765" s="131"/>
      <c r="F765" s="131"/>
      <c r="G765" s="131"/>
      <c r="H765" s="131"/>
      <c r="I765" s="131"/>
      <c r="J765" s="131"/>
      <c r="K765" s="132"/>
    </row>
    <row r="766" spans="1:11" ht="13.2">
      <c r="A766" s="131"/>
      <c r="B766" s="131"/>
      <c r="C766" s="131"/>
      <c r="D766" s="131"/>
      <c r="E766" s="131"/>
      <c r="F766" s="131"/>
      <c r="G766" s="131"/>
      <c r="H766" s="131"/>
      <c r="I766" s="131"/>
      <c r="J766" s="131"/>
      <c r="K766" s="132"/>
    </row>
    <row r="767" spans="1:11" ht="13.2">
      <c r="A767" s="131"/>
      <c r="B767" s="131"/>
      <c r="C767" s="131"/>
      <c r="D767" s="131"/>
      <c r="E767" s="131"/>
      <c r="F767" s="131"/>
      <c r="G767" s="131"/>
      <c r="H767" s="131"/>
      <c r="I767" s="131"/>
      <c r="J767" s="131"/>
      <c r="K767" s="132"/>
    </row>
    <row r="768" spans="1:11" ht="13.2">
      <c r="A768" s="131"/>
      <c r="B768" s="131"/>
      <c r="C768" s="131"/>
      <c r="D768" s="131"/>
      <c r="E768" s="131"/>
      <c r="F768" s="131"/>
      <c r="G768" s="131"/>
      <c r="H768" s="131"/>
      <c r="I768" s="131"/>
      <c r="J768" s="131"/>
      <c r="K768" s="132"/>
    </row>
    <row r="769" spans="1:11" ht="13.2">
      <c r="A769" s="131"/>
      <c r="B769" s="131"/>
      <c r="C769" s="131"/>
      <c r="D769" s="131"/>
      <c r="E769" s="131"/>
      <c r="F769" s="131"/>
      <c r="G769" s="131"/>
      <c r="H769" s="131"/>
      <c r="I769" s="131"/>
      <c r="J769" s="131"/>
      <c r="K769" s="132"/>
    </row>
    <row r="770" spans="1:11" ht="13.2">
      <c r="A770" s="131"/>
      <c r="B770" s="131"/>
      <c r="C770" s="131"/>
      <c r="D770" s="131"/>
      <c r="E770" s="131"/>
      <c r="F770" s="131"/>
      <c r="G770" s="131"/>
      <c r="H770" s="131"/>
      <c r="I770" s="131"/>
      <c r="J770" s="131"/>
      <c r="K770" s="132"/>
    </row>
    <row r="771" spans="1:11" ht="13.2">
      <c r="A771" s="131"/>
      <c r="B771" s="131"/>
      <c r="C771" s="131"/>
      <c r="D771" s="131"/>
      <c r="E771" s="131"/>
      <c r="F771" s="131"/>
      <c r="G771" s="131"/>
      <c r="H771" s="131"/>
      <c r="I771" s="131"/>
      <c r="J771" s="131"/>
      <c r="K771" s="132"/>
    </row>
    <row r="772" spans="1:11" ht="13.2">
      <c r="A772" s="131"/>
      <c r="B772" s="131"/>
      <c r="C772" s="131"/>
      <c r="D772" s="131"/>
      <c r="E772" s="131"/>
      <c r="F772" s="131"/>
      <c r="G772" s="131"/>
      <c r="H772" s="131"/>
      <c r="I772" s="131"/>
      <c r="J772" s="131"/>
      <c r="K772" s="132"/>
    </row>
    <row r="773" spans="1:11" ht="13.2">
      <c r="A773" s="131"/>
      <c r="B773" s="131"/>
      <c r="C773" s="131"/>
      <c r="D773" s="131"/>
      <c r="E773" s="131"/>
      <c r="F773" s="131"/>
      <c r="G773" s="131"/>
      <c r="H773" s="131"/>
      <c r="I773" s="131"/>
      <c r="J773" s="131"/>
      <c r="K773" s="132"/>
    </row>
    <row r="774" spans="1:11" ht="13.2">
      <c r="A774" s="131"/>
      <c r="B774" s="131"/>
      <c r="C774" s="131"/>
      <c r="D774" s="131"/>
      <c r="E774" s="131"/>
      <c r="F774" s="131"/>
      <c r="G774" s="131"/>
      <c r="H774" s="131"/>
      <c r="I774" s="131"/>
      <c r="J774" s="131"/>
      <c r="K774" s="132"/>
    </row>
    <row r="775" spans="1:11" ht="13.2">
      <c r="A775" s="131"/>
      <c r="B775" s="131"/>
      <c r="C775" s="131"/>
      <c r="D775" s="131"/>
      <c r="E775" s="131"/>
      <c r="F775" s="131"/>
      <c r="G775" s="131"/>
      <c r="H775" s="131"/>
      <c r="I775" s="131"/>
      <c r="J775" s="131"/>
      <c r="K775" s="132"/>
    </row>
    <row r="776" spans="1:11" ht="13.2">
      <c r="A776" s="131"/>
      <c r="B776" s="131"/>
      <c r="C776" s="131"/>
      <c r="D776" s="131"/>
      <c r="E776" s="131"/>
      <c r="F776" s="131"/>
      <c r="G776" s="131"/>
      <c r="H776" s="131"/>
      <c r="I776" s="131"/>
      <c r="J776" s="131"/>
      <c r="K776" s="132"/>
    </row>
    <row r="777" spans="1:11" ht="13.2">
      <c r="A777" s="131"/>
      <c r="B777" s="131"/>
      <c r="C777" s="131"/>
      <c r="D777" s="131"/>
      <c r="E777" s="131"/>
      <c r="F777" s="131"/>
      <c r="G777" s="131"/>
      <c r="H777" s="131"/>
      <c r="I777" s="131"/>
      <c r="J777" s="131"/>
      <c r="K777" s="132"/>
    </row>
    <row r="778" spans="1:11" ht="13.2">
      <c r="A778" s="131"/>
      <c r="B778" s="131"/>
      <c r="C778" s="131"/>
      <c r="D778" s="131"/>
      <c r="E778" s="131"/>
      <c r="F778" s="131"/>
      <c r="G778" s="131"/>
      <c r="H778" s="131"/>
      <c r="I778" s="131"/>
      <c r="J778" s="131"/>
      <c r="K778" s="132"/>
    </row>
    <row r="779" spans="1:11" ht="13.2">
      <c r="A779" s="131"/>
      <c r="B779" s="131"/>
      <c r="C779" s="131"/>
      <c r="D779" s="131"/>
      <c r="E779" s="131"/>
      <c r="F779" s="131"/>
      <c r="G779" s="131"/>
      <c r="H779" s="131"/>
      <c r="I779" s="131"/>
      <c r="J779" s="131"/>
      <c r="K779" s="132"/>
    </row>
    <row r="780" spans="1:11" ht="13.2">
      <c r="A780" s="131"/>
      <c r="B780" s="131"/>
      <c r="C780" s="131"/>
      <c r="D780" s="131"/>
      <c r="E780" s="131"/>
      <c r="F780" s="131"/>
      <c r="G780" s="131"/>
      <c r="H780" s="131"/>
      <c r="I780" s="131"/>
      <c r="J780" s="131"/>
      <c r="K780" s="132"/>
    </row>
    <row r="781" spans="1:11" ht="13.2">
      <c r="A781" s="131"/>
      <c r="B781" s="131"/>
      <c r="C781" s="131"/>
      <c r="D781" s="131"/>
      <c r="E781" s="131"/>
      <c r="F781" s="131"/>
      <c r="G781" s="131"/>
      <c r="H781" s="131"/>
      <c r="I781" s="131"/>
      <c r="J781" s="131"/>
      <c r="K781" s="132"/>
    </row>
    <row r="782" spans="1:11" ht="13.2">
      <c r="A782" s="131"/>
      <c r="B782" s="131"/>
      <c r="C782" s="131"/>
      <c r="D782" s="131"/>
      <c r="E782" s="131"/>
      <c r="F782" s="131"/>
      <c r="G782" s="131"/>
      <c r="H782" s="131"/>
      <c r="I782" s="131"/>
      <c r="J782" s="131"/>
      <c r="K782" s="132"/>
    </row>
    <row r="783" spans="1:11" ht="13.2">
      <c r="A783" s="131"/>
      <c r="B783" s="131"/>
      <c r="C783" s="131"/>
      <c r="D783" s="131"/>
      <c r="E783" s="131"/>
      <c r="F783" s="131"/>
      <c r="G783" s="131"/>
      <c r="H783" s="131"/>
      <c r="I783" s="131"/>
      <c r="J783" s="131"/>
      <c r="K783" s="132"/>
    </row>
    <row r="784" spans="1:11" ht="13.2">
      <c r="A784" s="131"/>
      <c r="B784" s="131"/>
      <c r="C784" s="131"/>
      <c r="D784" s="131"/>
      <c r="E784" s="131"/>
      <c r="F784" s="131"/>
      <c r="G784" s="131"/>
      <c r="H784" s="131"/>
      <c r="I784" s="131"/>
      <c r="J784" s="131"/>
      <c r="K784" s="132"/>
    </row>
    <row r="785" spans="1:11" ht="13.2">
      <c r="A785" s="131"/>
      <c r="B785" s="131"/>
      <c r="C785" s="131"/>
      <c r="D785" s="131"/>
      <c r="E785" s="131"/>
      <c r="F785" s="131"/>
      <c r="G785" s="131"/>
      <c r="H785" s="131"/>
      <c r="I785" s="131"/>
      <c r="J785" s="131"/>
      <c r="K785" s="132"/>
    </row>
    <row r="786" spans="1:11" ht="13.2">
      <c r="A786" s="131"/>
      <c r="B786" s="131"/>
      <c r="C786" s="131"/>
      <c r="D786" s="131"/>
      <c r="E786" s="131"/>
      <c r="F786" s="131"/>
      <c r="G786" s="131"/>
      <c r="H786" s="131"/>
      <c r="I786" s="131"/>
      <c r="J786" s="131"/>
      <c r="K786" s="132"/>
    </row>
    <row r="787" spans="1:11" ht="13.2">
      <c r="A787" s="131"/>
      <c r="B787" s="131"/>
      <c r="C787" s="131"/>
      <c r="D787" s="131"/>
      <c r="E787" s="131"/>
      <c r="F787" s="131"/>
      <c r="G787" s="131"/>
      <c r="H787" s="131"/>
      <c r="I787" s="131"/>
      <c r="J787" s="131"/>
      <c r="K787" s="132"/>
    </row>
    <row r="788" spans="1:11" ht="13.2">
      <c r="A788" s="131"/>
      <c r="B788" s="131"/>
      <c r="C788" s="131"/>
      <c r="D788" s="131"/>
      <c r="E788" s="131"/>
      <c r="F788" s="131"/>
      <c r="G788" s="131"/>
      <c r="H788" s="131"/>
      <c r="I788" s="131"/>
      <c r="J788" s="131"/>
      <c r="K788" s="132"/>
    </row>
    <row r="789" spans="1:11" ht="13.2">
      <c r="A789" s="131"/>
      <c r="B789" s="131"/>
      <c r="C789" s="131"/>
      <c r="D789" s="131"/>
      <c r="E789" s="131"/>
      <c r="F789" s="131"/>
      <c r="G789" s="131"/>
      <c r="H789" s="131"/>
      <c r="I789" s="131"/>
      <c r="J789" s="131"/>
      <c r="K789" s="132"/>
    </row>
    <row r="790" spans="1:11" ht="13.2">
      <c r="A790" s="131"/>
      <c r="B790" s="131"/>
      <c r="C790" s="131"/>
      <c r="D790" s="131"/>
      <c r="E790" s="131"/>
      <c r="F790" s="131"/>
      <c r="G790" s="131"/>
      <c r="H790" s="131"/>
      <c r="I790" s="131"/>
      <c r="J790" s="131"/>
      <c r="K790" s="132"/>
    </row>
    <row r="791" spans="1:11" ht="13.2">
      <c r="A791" s="131"/>
      <c r="B791" s="131"/>
      <c r="C791" s="131"/>
      <c r="D791" s="131"/>
      <c r="E791" s="131"/>
      <c r="F791" s="131"/>
      <c r="G791" s="131"/>
      <c r="H791" s="131"/>
      <c r="I791" s="131"/>
      <c r="J791" s="131"/>
      <c r="K791" s="132"/>
    </row>
    <row r="792" spans="1:11" ht="13.2">
      <c r="A792" s="131"/>
      <c r="B792" s="131"/>
      <c r="C792" s="131"/>
      <c r="D792" s="131"/>
      <c r="E792" s="131"/>
      <c r="F792" s="131"/>
      <c r="G792" s="131"/>
      <c r="H792" s="131"/>
      <c r="I792" s="131"/>
      <c r="J792" s="131"/>
      <c r="K792" s="132"/>
    </row>
    <row r="793" spans="1:11" ht="13.2">
      <c r="A793" s="131"/>
      <c r="B793" s="131"/>
      <c r="C793" s="131"/>
      <c r="D793" s="131"/>
      <c r="E793" s="131"/>
      <c r="F793" s="131"/>
      <c r="G793" s="131"/>
      <c r="H793" s="131"/>
      <c r="I793" s="131"/>
      <c r="J793" s="131"/>
      <c r="K793" s="132"/>
    </row>
    <row r="794" spans="1:11" ht="13.2">
      <c r="A794" s="131"/>
      <c r="B794" s="131"/>
      <c r="C794" s="131"/>
      <c r="D794" s="131"/>
      <c r="E794" s="131"/>
      <c r="F794" s="131"/>
      <c r="G794" s="131"/>
      <c r="H794" s="131"/>
      <c r="I794" s="131"/>
      <c r="J794" s="131"/>
      <c r="K794" s="132"/>
    </row>
    <row r="795" spans="1:11" ht="13.2">
      <c r="A795" s="131"/>
      <c r="B795" s="131"/>
      <c r="C795" s="131"/>
      <c r="D795" s="131"/>
      <c r="E795" s="131"/>
      <c r="F795" s="131"/>
      <c r="G795" s="131"/>
      <c r="H795" s="131"/>
      <c r="I795" s="131"/>
      <c r="J795" s="131"/>
      <c r="K795" s="132"/>
    </row>
    <row r="796" spans="1:11" ht="13.2">
      <c r="A796" s="131"/>
      <c r="B796" s="131"/>
      <c r="C796" s="131"/>
      <c r="D796" s="131"/>
      <c r="E796" s="131"/>
      <c r="F796" s="131"/>
      <c r="G796" s="131"/>
      <c r="H796" s="131"/>
      <c r="I796" s="131"/>
      <c r="J796" s="131"/>
      <c r="K796" s="132"/>
    </row>
    <row r="797" spans="1:11" ht="13.2">
      <c r="A797" s="131"/>
      <c r="B797" s="131"/>
      <c r="C797" s="131"/>
      <c r="D797" s="131"/>
      <c r="E797" s="131"/>
      <c r="F797" s="131"/>
      <c r="G797" s="131"/>
      <c r="H797" s="131"/>
      <c r="I797" s="131"/>
      <c r="J797" s="131"/>
      <c r="K797" s="132"/>
    </row>
    <row r="798" spans="1:11" ht="13.2">
      <c r="A798" s="131"/>
      <c r="B798" s="131"/>
      <c r="C798" s="131"/>
      <c r="D798" s="131"/>
      <c r="E798" s="131"/>
      <c r="F798" s="131"/>
      <c r="G798" s="131"/>
      <c r="H798" s="131"/>
      <c r="I798" s="131"/>
      <c r="J798" s="131"/>
      <c r="K798" s="132"/>
    </row>
    <row r="799" spans="1:11" ht="13.2">
      <c r="A799" s="131"/>
      <c r="B799" s="131"/>
      <c r="C799" s="131"/>
      <c r="D799" s="131"/>
      <c r="E799" s="131"/>
      <c r="F799" s="131"/>
      <c r="G799" s="131"/>
      <c r="H799" s="131"/>
      <c r="I799" s="131"/>
      <c r="J799" s="131"/>
      <c r="K799" s="132"/>
    </row>
    <row r="800" spans="1:11" ht="13.2">
      <c r="A800" s="131"/>
      <c r="B800" s="131"/>
      <c r="C800" s="131"/>
      <c r="D800" s="131"/>
      <c r="E800" s="131"/>
      <c r="F800" s="131"/>
      <c r="G800" s="131"/>
      <c r="H800" s="131"/>
      <c r="I800" s="131"/>
      <c r="J800" s="131"/>
      <c r="K800" s="132"/>
    </row>
    <row r="801" spans="1:11" ht="13.2">
      <c r="A801" s="131"/>
      <c r="B801" s="131"/>
      <c r="C801" s="131"/>
      <c r="D801" s="131"/>
      <c r="E801" s="131"/>
      <c r="F801" s="131"/>
      <c r="G801" s="131"/>
      <c r="H801" s="131"/>
      <c r="I801" s="131"/>
      <c r="J801" s="131"/>
      <c r="K801" s="132"/>
    </row>
    <row r="802" spans="1:11" ht="13.2">
      <c r="A802" s="131"/>
      <c r="B802" s="131"/>
      <c r="C802" s="131"/>
      <c r="D802" s="131"/>
      <c r="E802" s="131"/>
      <c r="F802" s="131"/>
      <c r="G802" s="131"/>
      <c r="H802" s="131"/>
      <c r="I802" s="131"/>
      <c r="J802" s="131"/>
      <c r="K802" s="132"/>
    </row>
    <row r="803" spans="1:11" ht="13.2">
      <c r="A803" s="131"/>
      <c r="B803" s="131"/>
      <c r="C803" s="131"/>
      <c r="D803" s="131"/>
      <c r="E803" s="131"/>
      <c r="F803" s="131"/>
      <c r="G803" s="131"/>
      <c r="H803" s="131"/>
      <c r="I803" s="131"/>
      <c r="J803" s="131"/>
      <c r="K803" s="132"/>
    </row>
    <row r="804" spans="1:11" ht="13.2">
      <c r="A804" s="131"/>
      <c r="B804" s="131"/>
      <c r="C804" s="131"/>
      <c r="D804" s="131"/>
      <c r="E804" s="131"/>
      <c r="F804" s="131"/>
      <c r="G804" s="131"/>
      <c r="H804" s="131"/>
      <c r="I804" s="131"/>
      <c r="J804" s="131"/>
      <c r="K804" s="132"/>
    </row>
    <row r="805" spans="1:11" ht="13.2">
      <c r="A805" s="131"/>
      <c r="B805" s="131"/>
      <c r="C805" s="131"/>
      <c r="D805" s="131"/>
      <c r="E805" s="131"/>
      <c r="F805" s="131"/>
      <c r="G805" s="131"/>
      <c r="H805" s="131"/>
      <c r="I805" s="131"/>
      <c r="J805" s="131"/>
      <c r="K805" s="132"/>
    </row>
    <row r="806" spans="1:11" ht="13.2">
      <c r="A806" s="131"/>
      <c r="B806" s="131"/>
      <c r="C806" s="131"/>
      <c r="D806" s="131"/>
      <c r="E806" s="131"/>
      <c r="F806" s="131"/>
      <c r="G806" s="131"/>
      <c r="H806" s="131"/>
      <c r="I806" s="131"/>
      <c r="J806" s="131"/>
      <c r="K806" s="132"/>
    </row>
    <row r="807" spans="1:11" ht="13.2">
      <c r="A807" s="131"/>
      <c r="B807" s="131"/>
      <c r="C807" s="131"/>
      <c r="D807" s="131"/>
      <c r="E807" s="131"/>
      <c r="F807" s="131"/>
      <c r="G807" s="131"/>
      <c r="H807" s="131"/>
      <c r="I807" s="131"/>
      <c r="J807" s="131"/>
      <c r="K807" s="132"/>
    </row>
    <row r="808" spans="1:11" ht="13.2">
      <c r="A808" s="131"/>
      <c r="B808" s="131"/>
      <c r="C808" s="131"/>
      <c r="D808" s="131"/>
      <c r="E808" s="131"/>
      <c r="F808" s="131"/>
      <c r="G808" s="131"/>
      <c r="H808" s="131"/>
      <c r="I808" s="131"/>
      <c r="J808" s="131"/>
      <c r="K808" s="132"/>
    </row>
    <row r="809" spans="1:11" ht="13.2">
      <c r="A809" s="131"/>
      <c r="B809" s="131"/>
      <c r="C809" s="131"/>
      <c r="D809" s="131"/>
      <c r="E809" s="131"/>
      <c r="F809" s="131"/>
      <c r="G809" s="131"/>
      <c r="H809" s="131"/>
      <c r="I809" s="131"/>
      <c r="J809" s="131"/>
      <c r="K809" s="132"/>
    </row>
    <row r="810" spans="1:11" ht="13.2">
      <c r="A810" s="131"/>
      <c r="B810" s="131"/>
      <c r="C810" s="131"/>
      <c r="D810" s="131"/>
      <c r="E810" s="131"/>
      <c r="F810" s="131"/>
      <c r="G810" s="131"/>
      <c r="H810" s="131"/>
      <c r="I810" s="131"/>
      <c r="J810" s="131"/>
      <c r="K810" s="132"/>
    </row>
    <row r="811" spans="1:11" ht="13.2">
      <c r="A811" s="131"/>
      <c r="B811" s="131"/>
      <c r="C811" s="131"/>
      <c r="D811" s="131"/>
      <c r="E811" s="131"/>
      <c r="F811" s="131"/>
      <c r="G811" s="131"/>
      <c r="H811" s="131"/>
      <c r="I811" s="131"/>
      <c r="J811" s="131"/>
      <c r="K811" s="132"/>
    </row>
    <row r="812" spans="1:11" ht="13.2">
      <c r="A812" s="131"/>
      <c r="B812" s="131"/>
      <c r="C812" s="131"/>
      <c r="D812" s="131"/>
      <c r="E812" s="131"/>
      <c r="F812" s="131"/>
      <c r="G812" s="131"/>
      <c r="H812" s="131"/>
      <c r="I812" s="131"/>
      <c r="J812" s="131"/>
      <c r="K812" s="132"/>
    </row>
    <row r="813" spans="1:11" ht="13.2">
      <c r="A813" s="131"/>
      <c r="B813" s="131"/>
      <c r="C813" s="131"/>
      <c r="D813" s="131"/>
      <c r="E813" s="131"/>
      <c r="F813" s="131"/>
      <c r="G813" s="131"/>
      <c r="H813" s="131"/>
      <c r="I813" s="131"/>
      <c r="J813" s="131"/>
      <c r="K813" s="132"/>
    </row>
    <row r="814" spans="1:11" ht="13.2">
      <c r="A814" s="131"/>
      <c r="B814" s="131"/>
      <c r="C814" s="131"/>
      <c r="D814" s="131"/>
      <c r="E814" s="131"/>
      <c r="F814" s="131"/>
      <c r="G814" s="131"/>
      <c r="H814" s="131"/>
      <c r="I814" s="131"/>
      <c r="J814" s="131"/>
      <c r="K814" s="132"/>
    </row>
    <row r="815" spans="1:11" ht="13.2">
      <c r="A815" s="131"/>
      <c r="B815" s="131"/>
      <c r="C815" s="131"/>
      <c r="D815" s="131"/>
      <c r="E815" s="131"/>
      <c r="F815" s="131"/>
      <c r="G815" s="131"/>
      <c r="H815" s="131"/>
      <c r="I815" s="131"/>
      <c r="J815" s="131"/>
      <c r="K815" s="132"/>
    </row>
    <row r="816" spans="1:11" ht="13.2">
      <c r="A816" s="131"/>
      <c r="B816" s="131"/>
      <c r="C816" s="131"/>
      <c r="D816" s="131"/>
      <c r="E816" s="131"/>
      <c r="F816" s="131"/>
      <c r="G816" s="131"/>
      <c r="H816" s="131"/>
      <c r="I816" s="131"/>
      <c r="J816" s="131"/>
      <c r="K816" s="132"/>
    </row>
    <row r="817" spans="1:11" ht="13.2">
      <c r="A817" s="131"/>
      <c r="B817" s="131"/>
      <c r="C817" s="131"/>
      <c r="D817" s="131"/>
      <c r="E817" s="131"/>
      <c r="F817" s="131"/>
      <c r="G817" s="131"/>
      <c r="H817" s="131"/>
      <c r="I817" s="131"/>
      <c r="J817" s="131"/>
      <c r="K817" s="132"/>
    </row>
    <row r="818" spans="1:11" ht="13.2">
      <c r="A818" s="131"/>
      <c r="B818" s="131"/>
      <c r="C818" s="131"/>
      <c r="D818" s="131"/>
      <c r="E818" s="131"/>
      <c r="F818" s="131"/>
      <c r="G818" s="131"/>
      <c r="H818" s="131"/>
      <c r="I818" s="131"/>
      <c r="J818" s="131"/>
      <c r="K818" s="132"/>
    </row>
    <row r="819" spans="1:11" ht="13.2">
      <c r="A819" s="131"/>
      <c r="B819" s="131"/>
      <c r="C819" s="131"/>
      <c r="D819" s="131"/>
      <c r="E819" s="131"/>
      <c r="F819" s="131"/>
      <c r="G819" s="131"/>
      <c r="H819" s="131"/>
      <c r="I819" s="131"/>
      <c r="J819" s="131"/>
      <c r="K819" s="132"/>
    </row>
    <row r="820" spans="1:11" ht="13.2">
      <c r="A820" s="131"/>
      <c r="B820" s="131"/>
      <c r="C820" s="131"/>
      <c r="D820" s="131"/>
      <c r="E820" s="131"/>
      <c r="F820" s="131"/>
      <c r="G820" s="131"/>
      <c r="H820" s="131"/>
      <c r="I820" s="131"/>
      <c r="J820" s="131"/>
      <c r="K820" s="132"/>
    </row>
    <row r="821" spans="1:11" ht="13.2">
      <c r="A821" s="131"/>
      <c r="B821" s="131"/>
      <c r="C821" s="131"/>
      <c r="D821" s="131"/>
      <c r="E821" s="131"/>
      <c r="F821" s="131"/>
      <c r="G821" s="131"/>
      <c r="H821" s="131"/>
      <c r="I821" s="131"/>
      <c r="J821" s="131"/>
      <c r="K821" s="132"/>
    </row>
    <row r="822" spans="1:11" ht="13.2">
      <c r="A822" s="131"/>
      <c r="B822" s="131"/>
      <c r="C822" s="131"/>
      <c r="D822" s="131"/>
      <c r="E822" s="131"/>
      <c r="F822" s="131"/>
      <c r="G822" s="131"/>
      <c r="H822" s="131"/>
      <c r="I822" s="131"/>
      <c r="J822" s="131"/>
      <c r="K822" s="132"/>
    </row>
    <row r="823" spans="1:11" ht="13.2">
      <c r="A823" s="131"/>
      <c r="B823" s="131"/>
      <c r="C823" s="131"/>
      <c r="D823" s="131"/>
      <c r="E823" s="131"/>
      <c r="F823" s="131"/>
      <c r="G823" s="131"/>
      <c r="H823" s="131"/>
      <c r="I823" s="131"/>
      <c r="J823" s="131"/>
      <c r="K823" s="132"/>
    </row>
    <row r="824" spans="1:11" ht="13.2">
      <c r="A824" s="131"/>
      <c r="B824" s="131"/>
      <c r="C824" s="131"/>
      <c r="D824" s="131"/>
      <c r="E824" s="131"/>
      <c r="F824" s="131"/>
      <c r="G824" s="131"/>
      <c r="H824" s="131"/>
      <c r="I824" s="131"/>
      <c r="J824" s="131"/>
      <c r="K824" s="132"/>
    </row>
    <row r="825" spans="1:11" ht="13.2">
      <c r="A825" s="131"/>
      <c r="B825" s="131"/>
      <c r="C825" s="131"/>
      <c r="D825" s="131"/>
      <c r="E825" s="131"/>
      <c r="F825" s="131"/>
      <c r="G825" s="131"/>
      <c r="H825" s="131"/>
      <c r="I825" s="131"/>
      <c r="J825" s="131"/>
      <c r="K825" s="132"/>
    </row>
    <row r="826" spans="1:11" ht="13.2">
      <c r="A826" s="131"/>
      <c r="B826" s="131"/>
      <c r="C826" s="131"/>
      <c r="D826" s="131"/>
      <c r="E826" s="131"/>
      <c r="F826" s="131"/>
      <c r="G826" s="131"/>
      <c r="H826" s="131"/>
      <c r="I826" s="131"/>
      <c r="J826" s="131"/>
      <c r="K826" s="132"/>
    </row>
    <row r="827" spans="1:11" ht="13.2">
      <c r="A827" s="131"/>
      <c r="B827" s="131"/>
      <c r="C827" s="131"/>
      <c r="D827" s="131"/>
      <c r="E827" s="131"/>
      <c r="F827" s="131"/>
      <c r="G827" s="131"/>
      <c r="H827" s="131"/>
      <c r="I827" s="131"/>
      <c r="J827" s="131"/>
      <c r="K827" s="132"/>
    </row>
    <row r="828" spans="1:11" ht="13.2">
      <c r="A828" s="131"/>
      <c r="B828" s="131"/>
      <c r="C828" s="131"/>
      <c r="D828" s="131"/>
      <c r="E828" s="131"/>
      <c r="F828" s="131"/>
      <c r="G828" s="131"/>
      <c r="H828" s="131"/>
      <c r="I828" s="131"/>
      <c r="J828" s="131"/>
      <c r="K828" s="132"/>
    </row>
    <row r="829" spans="1:11" ht="13.2">
      <c r="A829" s="131"/>
      <c r="B829" s="131"/>
      <c r="C829" s="131"/>
      <c r="D829" s="131"/>
      <c r="E829" s="131"/>
      <c r="F829" s="131"/>
      <c r="G829" s="131"/>
      <c r="H829" s="131"/>
      <c r="I829" s="131"/>
      <c r="J829" s="131"/>
      <c r="K829" s="132"/>
    </row>
    <row r="830" spans="1:11" ht="13.2">
      <c r="A830" s="131"/>
      <c r="B830" s="131"/>
      <c r="C830" s="131"/>
      <c r="D830" s="131"/>
      <c r="E830" s="131"/>
      <c r="F830" s="131"/>
      <c r="G830" s="131"/>
      <c r="H830" s="131"/>
      <c r="I830" s="131"/>
      <c r="J830" s="131"/>
      <c r="K830" s="132"/>
    </row>
    <row r="831" spans="1:11" ht="13.2">
      <c r="A831" s="131"/>
      <c r="B831" s="131"/>
      <c r="C831" s="131"/>
      <c r="D831" s="131"/>
      <c r="E831" s="131"/>
      <c r="F831" s="131"/>
      <c r="G831" s="131"/>
      <c r="H831" s="131"/>
      <c r="I831" s="131"/>
      <c r="J831" s="131"/>
      <c r="K831" s="132"/>
    </row>
    <row r="832" spans="1:11" ht="13.2">
      <c r="A832" s="131"/>
      <c r="B832" s="131"/>
      <c r="C832" s="131"/>
      <c r="D832" s="131"/>
      <c r="E832" s="131"/>
      <c r="F832" s="131"/>
      <c r="G832" s="131"/>
      <c r="H832" s="131"/>
      <c r="I832" s="131"/>
      <c r="J832" s="131"/>
      <c r="K832" s="132"/>
    </row>
    <row r="833" spans="1:11" ht="13.2">
      <c r="A833" s="131"/>
      <c r="B833" s="131"/>
      <c r="C833" s="131"/>
      <c r="D833" s="131"/>
      <c r="E833" s="131"/>
      <c r="F833" s="131"/>
      <c r="G833" s="131"/>
      <c r="H833" s="131"/>
      <c r="I833" s="131"/>
      <c r="J833" s="131"/>
      <c r="K833" s="132"/>
    </row>
    <row r="834" spans="1:11" ht="13.2">
      <c r="A834" s="131"/>
      <c r="B834" s="131"/>
      <c r="C834" s="131"/>
      <c r="D834" s="131"/>
      <c r="E834" s="131"/>
      <c r="F834" s="131"/>
      <c r="G834" s="131"/>
      <c r="H834" s="131"/>
      <c r="I834" s="131"/>
      <c r="J834" s="131"/>
      <c r="K834" s="132"/>
    </row>
    <row r="835" spans="1:11" ht="13.2">
      <c r="A835" s="131"/>
      <c r="B835" s="131"/>
      <c r="C835" s="131"/>
      <c r="D835" s="131"/>
      <c r="E835" s="131"/>
      <c r="F835" s="131"/>
      <c r="G835" s="131"/>
      <c r="H835" s="131"/>
      <c r="I835" s="131"/>
      <c r="J835" s="131"/>
      <c r="K835" s="132"/>
    </row>
    <row r="836" spans="1:11" ht="13.2">
      <c r="A836" s="131"/>
      <c r="B836" s="131"/>
      <c r="C836" s="131"/>
      <c r="D836" s="131"/>
      <c r="E836" s="131"/>
      <c r="F836" s="131"/>
      <c r="G836" s="131"/>
      <c r="H836" s="131"/>
      <c r="I836" s="131"/>
      <c r="J836" s="131"/>
      <c r="K836" s="132"/>
    </row>
    <row r="837" spans="1:11" ht="13.2">
      <c r="A837" s="131"/>
      <c r="B837" s="131"/>
      <c r="C837" s="131"/>
      <c r="D837" s="131"/>
      <c r="E837" s="131"/>
      <c r="F837" s="131"/>
      <c r="G837" s="131"/>
      <c r="H837" s="131"/>
      <c r="I837" s="131"/>
      <c r="J837" s="131"/>
      <c r="K837" s="132"/>
    </row>
    <row r="838" spans="1:11" ht="13.2">
      <c r="A838" s="131"/>
      <c r="B838" s="131"/>
      <c r="C838" s="131"/>
      <c r="D838" s="131"/>
      <c r="E838" s="131"/>
      <c r="F838" s="131"/>
      <c r="G838" s="131"/>
      <c r="H838" s="131"/>
      <c r="I838" s="131"/>
      <c r="J838" s="131"/>
      <c r="K838" s="132"/>
    </row>
    <row r="839" spans="1:11" ht="13.2">
      <c r="A839" s="131"/>
      <c r="B839" s="131"/>
      <c r="C839" s="131"/>
      <c r="D839" s="131"/>
      <c r="E839" s="131"/>
      <c r="F839" s="131"/>
      <c r="G839" s="131"/>
      <c r="H839" s="131"/>
      <c r="I839" s="131"/>
      <c r="J839" s="131"/>
      <c r="K839" s="132"/>
    </row>
    <row r="840" spans="1:11" ht="13.2">
      <c r="A840" s="131"/>
      <c r="B840" s="131"/>
      <c r="C840" s="131"/>
      <c r="D840" s="131"/>
      <c r="E840" s="131"/>
      <c r="F840" s="131"/>
      <c r="G840" s="131"/>
      <c r="H840" s="131"/>
      <c r="I840" s="131"/>
      <c r="J840" s="131"/>
      <c r="K840" s="132"/>
    </row>
    <row r="841" spans="1:11" ht="13.2">
      <c r="A841" s="131"/>
      <c r="B841" s="131"/>
      <c r="C841" s="131"/>
      <c r="D841" s="131"/>
      <c r="E841" s="131"/>
      <c r="F841" s="131"/>
      <c r="G841" s="131"/>
      <c r="H841" s="131"/>
      <c r="I841" s="131"/>
      <c r="J841" s="131"/>
      <c r="K841" s="132"/>
    </row>
    <row r="842" spans="1:11" ht="13.2">
      <c r="A842" s="131"/>
      <c r="B842" s="131"/>
      <c r="C842" s="131"/>
      <c r="D842" s="131"/>
      <c r="E842" s="131"/>
      <c r="F842" s="131"/>
      <c r="G842" s="131"/>
      <c r="H842" s="131"/>
      <c r="I842" s="131"/>
      <c r="J842" s="131"/>
      <c r="K842" s="132"/>
    </row>
    <row r="843" spans="1:11" ht="13.2">
      <c r="A843" s="131"/>
      <c r="B843" s="131"/>
      <c r="C843" s="131"/>
      <c r="D843" s="131"/>
      <c r="E843" s="131"/>
      <c r="F843" s="131"/>
      <c r="G843" s="131"/>
      <c r="H843" s="131"/>
      <c r="I843" s="131"/>
      <c r="J843" s="131"/>
      <c r="K843" s="132"/>
    </row>
    <row r="844" spans="1:11" ht="13.2">
      <c r="A844" s="131"/>
      <c r="B844" s="131"/>
      <c r="C844" s="131"/>
      <c r="D844" s="131"/>
      <c r="E844" s="131"/>
      <c r="F844" s="131"/>
      <c r="G844" s="131"/>
      <c r="H844" s="131"/>
      <c r="I844" s="131"/>
      <c r="J844" s="131"/>
      <c r="K844" s="132"/>
    </row>
    <row r="845" spans="1:11" ht="13.2">
      <c r="A845" s="131"/>
      <c r="B845" s="131"/>
      <c r="C845" s="131"/>
      <c r="D845" s="131"/>
      <c r="E845" s="131"/>
      <c r="F845" s="131"/>
      <c r="G845" s="131"/>
      <c r="H845" s="131"/>
      <c r="I845" s="131"/>
      <c r="J845" s="131"/>
      <c r="K845" s="132"/>
    </row>
    <row r="846" spans="1:11" ht="13.2">
      <c r="A846" s="131"/>
      <c r="B846" s="131"/>
      <c r="C846" s="131"/>
      <c r="D846" s="131"/>
      <c r="E846" s="131"/>
      <c r="F846" s="131"/>
      <c r="G846" s="131"/>
      <c r="H846" s="131"/>
      <c r="I846" s="131"/>
      <c r="J846" s="131"/>
      <c r="K846" s="132"/>
    </row>
    <row r="847" spans="1:11" ht="13.2">
      <c r="A847" s="131"/>
      <c r="B847" s="131"/>
      <c r="C847" s="131"/>
      <c r="D847" s="131"/>
      <c r="E847" s="131"/>
      <c r="F847" s="131"/>
      <c r="G847" s="131"/>
      <c r="H847" s="131"/>
      <c r="I847" s="131"/>
      <c r="J847" s="131"/>
      <c r="K847" s="132"/>
    </row>
    <row r="848" spans="1:11" ht="13.2">
      <c r="A848" s="131"/>
      <c r="B848" s="131"/>
      <c r="C848" s="131"/>
      <c r="D848" s="131"/>
      <c r="E848" s="131"/>
      <c r="F848" s="131"/>
      <c r="G848" s="131"/>
      <c r="H848" s="131"/>
      <c r="I848" s="131"/>
      <c r="J848" s="131"/>
      <c r="K848" s="132"/>
    </row>
    <row r="849" spans="1:11" ht="13.2">
      <c r="A849" s="131"/>
      <c r="B849" s="131"/>
      <c r="C849" s="131"/>
      <c r="D849" s="131"/>
      <c r="E849" s="131"/>
      <c r="F849" s="131"/>
      <c r="G849" s="131"/>
      <c r="H849" s="131"/>
      <c r="I849" s="131"/>
      <c r="J849" s="131"/>
      <c r="K849" s="132"/>
    </row>
    <row r="850" spans="1:11" ht="13.2">
      <c r="A850" s="131"/>
      <c r="B850" s="131"/>
      <c r="C850" s="131"/>
      <c r="D850" s="131"/>
      <c r="E850" s="131"/>
      <c r="F850" s="131"/>
      <c r="G850" s="131"/>
      <c r="H850" s="131"/>
      <c r="I850" s="131"/>
      <c r="J850" s="131"/>
      <c r="K850" s="132"/>
    </row>
    <row r="851" spans="1:11" ht="13.2">
      <c r="A851" s="131"/>
      <c r="B851" s="131"/>
      <c r="C851" s="131"/>
      <c r="D851" s="131"/>
      <c r="E851" s="131"/>
      <c r="F851" s="131"/>
      <c r="G851" s="131"/>
      <c r="H851" s="131"/>
      <c r="I851" s="131"/>
      <c r="J851" s="131"/>
      <c r="K851" s="132"/>
    </row>
    <row r="852" spans="1:11" ht="13.2">
      <c r="A852" s="131"/>
      <c r="B852" s="131"/>
      <c r="C852" s="131"/>
      <c r="D852" s="131"/>
      <c r="E852" s="131"/>
      <c r="F852" s="131"/>
      <c r="G852" s="131"/>
      <c r="H852" s="131"/>
      <c r="I852" s="131"/>
      <c r="J852" s="131"/>
      <c r="K852" s="132"/>
    </row>
    <row r="853" spans="1:11" ht="13.2">
      <c r="A853" s="131"/>
      <c r="B853" s="131"/>
      <c r="C853" s="131"/>
      <c r="D853" s="131"/>
      <c r="E853" s="131"/>
      <c r="F853" s="131"/>
      <c r="G853" s="131"/>
      <c r="H853" s="131"/>
      <c r="I853" s="131"/>
      <c r="J853" s="131"/>
      <c r="K853" s="132"/>
    </row>
    <row r="854" spans="1:11" ht="13.2">
      <c r="A854" s="131"/>
      <c r="B854" s="131"/>
      <c r="C854" s="131"/>
      <c r="D854" s="131"/>
      <c r="E854" s="131"/>
      <c r="F854" s="131"/>
      <c r="G854" s="131"/>
      <c r="H854" s="131"/>
      <c r="I854" s="131"/>
      <c r="J854" s="131"/>
      <c r="K854" s="132"/>
    </row>
    <row r="855" spans="1:11" ht="13.2">
      <c r="A855" s="131"/>
      <c r="B855" s="131"/>
      <c r="C855" s="131"/>
      <c r="D855" s="131"/>
      <c r="E855" s="131"/>
      <c r="F855" s="131"/>
      <c r="G855" s="131"/>
      <c r="H855" s="131"/>
      <c r="I855" s="131"/>
      <c r="J855" s="131"/>
      <c r="K855" s="132"/>
    </row>
    <row r="856" spans="1:11" ht="13.2">
      <c r="A856" s="131"/>
      <c r="B856" s="131"/>
      <c r="C856" s="131"/>
      <c r="D856" s="131"/>
      <c r="E856" s="131"/>
      <c r="F856" s="131"/>
      <c r="G856" s="131"/>
      <c r="H856" s="131"/>
      <c r="I856" s="131"/>
      <c r="J856" s="131"/>
      <c r="K856" s="132"/>
    </row>
    <row r="857" spans="1:11" ht="13.2">
      <c r="A857" s="131"/>
      <c r="B857" s="131"/>
      <c r="C857" s="131"/>
      <c r="D857" s="131"/>
      <c r="E857" s="131"/>
      <c r="F857" s="131"/>
      <c r="G857" s="131"/>
      <c r="H857" s="131"/>
      <c r="I857" s="131"/>
      <c r="J857" s="131"/>
      <c r="K857" s="132"/>
    </row>
    <row r="858" spans="1:11" ht="13.2">
      <c r="A858" s="131"/>
      <c r="B858" s="131"/>
      <c r="C858" s="131"/>
      <c r="D858" s="131"/>
      <c r="E858" s="131"/>
      <c r="F858" s="131"/>
      <c r="G858" s="131"/>
      <c r="H858" s="131"/>
      <c r="I858" s="131"/>
      <c r="J858" s="131"/>
      <c r="K858" s="132"/>
    </row>
    <row r="859" spans="1:11" ht="13.2">
      <c r="A859" s="131"/>
      <c r="B859" s="131"/>
      <c r="C859" s="131"/>
      <c r="D859" s="131"/>
      <c r="E859" s="131"/>
      <c r="F859" s="131"/>
      <c r="G859" s="131"/>
      <c r="H859" s="131"/>
      <c r="I859" s="131"/>
      <c r="J859" s="131"/>
      <c r="K859" s="132"/>
    </row>
    <row r="860" spans="1:11" ht="13.2">
      <c r="A860" s="131"/>
      <c r="B860" s="131"/>
      <c r="C860" s="131"/>
      <c r="D860" s="131"/>
      <c r="E860" s="131"/>
      <c r="F860" s="131"/>
      <c r="G860" s="131"/>
      <c r="H860" s="131"/>
      <c r="I860" s="131"/>
      <c r="J860" s="131"/>
      <c r="K860" s="132"/>
    </row>
    <row r="861" spans="1:11" ht="13.2">
      <c r="A861" s="131"/>
      <c r="B861" s="131"/>
      <c r="C861" s="131"/>
      <c r="D861" s="131"/>
      <c r="E861" s="131"/>
      <c r="F861" s="131"/>
      <c r="G861" s="131"/>
      <c r="H861" s="131"/>
      <c r="I861" s="131"/>
      <c r="J861" s="131"/>
      <c r="K861" s="132"/>
    </row>
    <row r="862" spans="1:11" ht="13.2">
      <c r="A862" s="131"/>
      <c r="B862" s="131"/>
      <c r="C862" s="131"/>
      <c r="D862" s="131"/>
      <c r="E862" s="131"/>
      <c r="F862" s="131"/>
      <c r="G862" s="131"/>
      <c r="H862" s="131"/>
      <c r="I862" s="131"/>
      <c r="J862" s="131"/>
      <c r="K862" s="132"/>
    </row>
    <row r="863" spans="1:11" ht="13.2">
      <c r="A863" s="131"/>
      <c r="B863" s="131"/>
      <c r="C863" s="131"/>
      <c r="D863" s="131"/>
      <c r="E863" s="131"/>
      <c r="F863" s="131"/>
      <c r="G863" s="131"/>
      <c r="H863" s="131"/>
      <c r="I863" s="131"/>
      <c r="J863" s="131"/>
      <c r="K863" s="132"/>
    </row>
    <row r="864" spans="1:11" ht="13.2">
      <c r="A864" s="131"/>
      <c r="B864" s="131"/>
      <c r="C864" s="131"/>
      <c r="D864" s="131"/>
      <c r="E864" s="131"/>
      <c r="F864" s="131"/>
      <c r="G864" s="131"/>
      <c r="H864" s="131"/>
      <c r="I864" s="131"/>
      <c r="J864" s="131"/>
      <c r="K864" s="132"/>
    </row>
    <row r="865" spans="1:11" ht="13.2">
      <c r="A865" s="131"/>
      <c r="B865" s="131"/>
      <c r="C865" s="131"/>
      <c r="D865" s="131"/>
      <c r="E865" s="131"/>
      <c r="F865" s="131"/>
      <c r="G865" s="131"/>
      <c r="H865" s="131"/>
      <c r="I865" s="131"/>
      <c r="J865" s="131"/>
      <c r="K865" s="132"/>
    </row>
    <row r="866" spans="1:11" ht="13.2">
      <c r="A866" s="131"/>
      <c r="B866" s="131"/>
      <c r="C866" s="131"/>
      <c r="D866" s="131"/>
      <c r="E866" s="131"/>
      <c r="F866" s="131"/>
      <c r="G866" s="131"/>
      <c r="H866" s="131"/>
      <c r="I866" s="131"/>
      <c r="J866" s="131"/>
      <c r="K866" s="132"/>
    </row>
    <row r="867" spans="1:11" ht="13.2">
      <c r="A867" s="131"/>
      <c r="B867" s="131"/>
      <c r="C867" s="131"/>
      <c r="D867" s="131"/>
      <c r="E867" s="131"/>
      <c r="F867" s="131"/>
      <c r="G867" s="131"/>
      <c r="H867" s="131"/>
      <c r="I867" s="131"/>
      <c r="J867" s="131"/>
      <c r="K867" s="132"/>
    </row>
    <row r="868" spans="1:11" ht="13.2">
      <c r="A868" s="131"/>
      <c r="B868" s="131"/>
      <c r="C868" s="131"/>
      <c r="D868" s="131"/>
      <c r="E868" s="131"/>
      <c r="F868" s="131"/>
      <c r="G868" s="131"/>
      <c r="H868" s="131"/>
      <c r="I868" s="131"/>
      <c r="J868" s="131"/>
      <c r="K868" s="132"/>
    </row>
    <row r="869" spans="1:11" ht="13.2">
      <c r="A869" s="131"/>
      <c r="B869" s="131"/>
      <c r="C869" s="131"/>
      <c r="D869" s="131"/>
      <c r="E869" s="131"/>
      <c r="F869" s="131"/>
      <c r="G869" s="131"/>
      <c r="H869" s="131"/>
      <c r="I869" s="131"/>
      <c r="J869" s="131"/>
      <c r="K869" s="132"/>
    </row>
    <row r="870" spans="1:11" ht="13.2">
      <c r="A870" s="131"/>
      <c r="B870" s="131"/>
      <c r="C870" s="131"/>
      <c r="D870" s="131"/>
      <c r="E870" s="131"/>
      <c r="F870" s="131"/>
      <c r="G870" s="131"/>
      <c r="H870" s="131"/>
      <c r="I870" s="131"/>
      <c r="J870" s="131"/>
      <c r="K870" s="132"/>
    </row>
    <row r="871" spans="1:11" ht="13.2">
      <c r="A871" s="131"/>
      <c r="B871" s="131"/>
      <c r="C871" s="131"/>
      <c r="D871" s="131"/>
      <c r="E871" s="131"/>
      <c r="F871" s="131"/>
      <c r="G871" s="131"/>
      <c r="H871" s="131"/>
      <c r="I871" s="131"/>
      <c r="J871" s="131"/>
      <c r="K871" s="132"/>
    </row>
    <row r="872" spans="1:11" ht="13.2">
      <c r="A872" s="131"/>
      <c r="B872" s="131"/>
      <c r="C872" s="131"/>
      <c r="D872" s="131"/>
      <c r="E872" s="131"/>
      <c r="F872" s="131"/>
      <c r="G872" s="131"/>
      <c r="H872" s="131"/>
      <c r="I872" s="131"/>
      <c r="J872" s="131"/>
      <c r="K872" s="132"/>
    </row>
    <row r="873" spans="1:11" ht="13.2">
      <c r="A873" s="131"/>
      <c r="B873" s="131"/>
      <c r="C873" s="131"/>
      <c r="D873" s="131"/>
      <c r="E873" s="131"/>
      <c r="F873" s="131"/>
      <c r="G873" s="131"/>
      <c r="H873" s="131"/>
      <c r="I873" s="131"/>
      <c r="J873" s="131"/>
      <c r="K873" s="132"/>
    </row>
    <row r="874" spans="1:11" ht="13.2">
      <c r="A874" s="131"/>
      <c r="B874" s="131"/>
      <c r="C874" s="131"/>
      <c r="D874" s="131"/>
      <c r="E874" s="131"/>
      <c r="F874" s="131"/>
      <c r="G874" s="131"/>
      <c r="H874" s="131"/>
      <c r="I874" s="131"/>
      <c r="J874" s="131"/>
      <c r="K874" s="132"/>
    </row>
    <row r="875" spans="1:11" ht="13.2">
      <c r="A875" s="131"/>
      <c r="B875" s="131"/>
      <c r="C875" s="131"/>
      <c r="D875" s="131"/>
      <c r="E875" s="131"/>
      <c r="F875" s="131"/>
      <c r="G875" s="131"/>
      <c r="H875" s="131"/>
      <c r="I875" s="131"/>
      <c r="J875" s="131"/>
      <c r="K875" s="132"/>
    </row>
    <row r="876" spans="1:11" ht="13.2">
      <c r="A876" s="131"/>
      <c r="B876" s="131"/>
      <c r="C876" s="131"/>
      <c r="D876" s="131"/>
      <c r="E876" s="131"/>
      <c r="F876" s="131"/>
      <c r="G876" s="131"/>
      <c r="H876" s="131"/>
      <c r="I876" s="131"/>
      <c r="J876" s="131"/>
      <c r="K876" s="132"/>
    </row>
    <row r="877" spans="1:11" ht="13.2">
      <c r="A877" s="131"/>
      <c r="B877" s="131"/>
      <c r="C877" s="131"/>
      <c r="D877" s="131"/>
      <c r="E877" s="131"/>
      <c r="F877" s="131"/>
      <c r="G877" s="131"/>
      <c r="H877" s="131"/>
      <c r="I877" s="131"/>
      <c r="J877" s="131"/>
      <c r="K877" s="132"/>
    </row>
    <row r="878" spans="1:11" ht="13.2">
      <c r="A878" s="131"/>
      <c r="B878" s="131"/>
      <c r="C878" s="131"/>
      <c r="D878" s="131"/>
      <c r="E878" s="131"/>
      <c r="F878" s="131"/>
      <c r="G878" s="131"/>
      <c r="H878" s="131"/>
      <c r="I878" s="131"/>
      <c r="J878" s="131"/>
      <c r="K878" s="132"/>
    </row>
    <row r="879" spans="1:11" ht="13.2">
      <c r="A879" s="131"/>
      <c r="B879" s="131"/>
      <c r="C879" s="131"/>
      <c r="D879" s="131"/>
      <c r="E879" s="131"/>
      <c r="F879" s="131"/>
      <c r="G879" s="131"/>
      <c r="H879" s="131"/>
      <c r="I879" s="131"/>
      <c r="J879" s="131"/>
      <c r="K879" s="132"/>
    </row>
    <row r="880" spans="1:11" ht="13.2">
      <c r="A880" s="131"/>
      <c r="B880" s="131"/>
      <c r="C880" s="131"/>
      <c r="D880" s="131"/>
      <c r="E880" s="131"/>
      <c r="F880" s="131"/>
      <c r="G880" s="131"/>
      <c r="H880" s="131"/>
      <c r="I880" s="131"/>
      <c r="J880" s="131"/>
      <c r="K880" s="132"/>
    </row>
    <row r="881" spans="1:11" ht="13.2">
      <c r="A881" s="131"/>
      <c r="B881" s="131"/>
      <c r="C881" s="131"/>
      <c r="D881" s="131"/>
      <c r="E881" s="131"/>
      <c r="F881" s="131"/>
      <c r="G881" s="131"/>
      <c r="H881" s="131"/>
      <c r="I881" s="131"/>
      <c r="J881" s="131"/>
      <c r="K881" s="132"/>
    </row>
    <row r="882" spans="1:11" ht="13.2">
      <c r="A882" s="131"/>
      <c r="B882" s="131"/>
      <c r="C882" s="131"/>
      <c r="D882" s="131"/>
      <c r="E882" s="131"/>
      <c r="F882" s="131"/>
      <c r="G882" s="131"/>
      <c r="H882" s="131"/>
      <c r="I882" s="131"/>
      <c r="J882" s="131"/>
      <c r="K882" s="132"/>
    </row>
    <row r="883" spans="1:11" ht="13.2">
      <c r="A883" s="131"/>
      <c r="B883" s="131"/>
      <c r="C883" s="131"/>
      <c r="D883" s="131"/>
      <c r="E883" s="131"/>
      <c r="F883" s="131"/>
      <c r="G883" s="131"/>
      <c r="H883" s="131"/>
      <c r="I883" s="131"/>
      <c r="J883" s="131"/>
      <c r="K883" s="132"/>
    </row>
    <row r="884" spans="1:11" ht="13.2">
      <c r="A884" s="131"/>
      <c r="B884" s="131"/>
      <c r="C884" s="131"/>
      <c r="D884" s="131"/>
      <c r="E884" s="131"/>
      <c r="F884" s="131"/>
      <c r="G884" s="131"/>
      <c r="H884" s="131"/>
      <c r="I884" s="131"/>
      <c r="J884" s="131"/>
      <c r="K884" s="132"/>
    </row>
    <row r="885" spans="1:11" ht="13.2">
      <c r="A885" s="131"/>
      <c r="B885" s="131"/>
      <c r="C885" s="131"/>
      <c r="D885" s="131"/>
      <c r="E885" s="131"/>
      <c r="F885" s="131"/>
      <c r="G885" s="131"/>
      <c r="H885" s="131"/>
      <c r="I885" s="131"/>
      <c r="J885" s="131"/>
      <c r="K885" s="132"/>
    </row>
    <row r="886" spans="1:11" ht="13.2">
      <c r="A886" s="131"/>
      <c r="B886" s="131"/>
      <c r="C886" s="131"/>
      <c r="D886" s="131"/>
      <c r="E886" s="131"/>
      <c r="F886" s="131"/>
      <c r="G886" s="131"/>
      <c r="H886" s="131"/>
      <c r="I886" s="131"/>
      <c r="J886" s="131"/>
      <c r="K886" s="132"/>
    </row>
    <row r="887" spans="1:11" ht="13.2">
      <c r="A887" s="131"/>
      <c r="B887" s="131"/>
      <c r="C887" s="131"/>
      <c r="D887" s="131"/>
      <c r="E887" s="131"/>
      <c r="F887" s="131"/>
      <c r="G887" s="131"/>
      <c r="H887" s="131"/>
      <c r="I887" s="131"/>
      <c r="J887" s="131"/>
      <c r="K887" s="132"/>
    </row>
    <row r="888" spans="1:11" ht="13.2">
      <c r="A888" s="131"/>
      <c r="B888" s="131"/>
      <c r="C888" s="131"/>
      <c r="D888" s="131"/>
      <c r="E888" s="131"/>
      <c r="F888" s="131"/>
      <c r="G888" s="131"/>
      <c r="H888" s="131"/>
      <c r="I888" s="131"/>
      <c r="J888" s="131"/>
      <c r="K888" s="132"/>
    </row>
    <row r="889" spans="1:11" ht="13.2">
      <c r="A889" s="131"/>
      <c r="B889" s="131"/>
      <c r="C889" s="131"/>
      <c r="D889" s="131"/>
      <c r="E889" s="131"/>
      <c r="F889" s="131"/>
      <c r="G889" s="131"/>
      <c r="H889" s="131"/>
      <c r="I889" s="131"/>
      <c r="J889" s="131"/>
      <c r="K889" s="132"/>
    </row>
    <row r="890" spans="1:11" ht="13.2">
      <c r="A890" s="131"/>
      <c r="B890" s="131"/>
      <c r="C890" s="131"/>
      <c r="D890" s="131"/>
      <c r="E890" s="131"/>
      <c r="F890" s="131"/>
      <c r="G890" s="131"/>
      <c r="H890" s="131"/>
      <c r="I890" s="131"/>
      <c r="J890" s="131"/>
      <c r="K890" s="132"/>
    </row>
    <row r="891" spans="1:11" ht="13.2">
      <c r="A891" s="131"/>
      <c r="B891" s="131"/>
      <c r="C891" s="131"/>
      <c r="D891" s="131"/>
      <c r="E891" s="131"/>
      <c r="F891" s="131"/>
      <c r="G891" s="131"/>
      <c r="H891" s="131"/>
      <c r="I891" s="131"/>
      <c r="J891" s="131"/>
      <c r="K891" s="132"/>
    </row>
    <row r="892" spans="1:11" ht="13.2">
      <c r="A892" s="131"/>
      <c r="B892" s="131"/>
      <c r="C892" s="131"/>
      <c r="D892" s="131"/>
      <c r="E892" s="131"/>
      <c r="F892" s="131"/>
      <c r="G892" s="131"/>
      <c r="H892" s="131"/>
      <c r="I892" s="131"/>
      <c r="J892" s="131"/>
      <c r="K892" s="132"/>
    </row>
    <row r="893" spans="1:11" ht="13.2">
      <c r="A893" s="131"/>
      <c r="B893" s="131"/>
      <c r="C893" s="131"/>
      <c r="D893" s="131"/>
      <c r="E893" s="131"/>
      <c r="F893" s="131"/>
      <c r="G893" s="131"/>
      <c r="H893" s="131"/>
      <c r="I893" s="131"/>
      <c r="J893" s="131"/>
      <c r="K893" s="132"/>
    </row>
    <row r="894" spans="1:11" ht="13.2">
      <c r="A894" s="131"/>
      <c r="B894" s="131"/>
      <c r="C894" s="131"/>
      <c r="D894" s="131"/>
      <c r="E894" s="131"/>
      <c r="F894" s="131"/>
      <c r="G894" s="131"/>
      <c r="H894" s="131"/>
      <c r="I894" s="131"/>
      <c r="J894" s="131"/>
      <c r="K894" s="132"/>
    </row>
    <row r="895" spans="1:11" ht="13.2">
      <c r="A895" s="131"/>
      <c r="B895" s="131"/>
      <c r="C895" s="131"/>
      <c r="D895" s="131"/>
      <c r="E895" s="131"/>
      <c r="F895" s="131"/>
      <c r="G895" s="131"/>
      <c r="H895" s="131"/>
      <c r="I895" s="131"/>
      <c r="J895" s="131"/>
      <c r="K895" s="132"/>
    </row>
    <row r="896" spans="1:11" ht="13.2">
      <c r="A896" s="131"/>
      <c r="B896" s="131"/>
      <c r="C896" s="131"/>
      <c r="D896" s="131"/>
      <c r="E896" s="131"/>
      <c r="F896" s="131"/>
      <c r="G896" s="131"/>
      <c r="H896" s="131"/>
      <c r="I896" s="131"/>
      <c r="J896" s="131"/>
      <c r="K896" s="132"/>
    </row>
    <row r="897" spans="1:11" ht="13.2">
      <c r="A897" s="131"/>
      <c r="B897" s="131"/>
      <c r="C897" s="131"/>
      <c r="D897" s="131"/>
      <c r="E897" s="131"/>
      <c r="F897" s="131"/>
      <c r="G897" s="131"/>
      <c r="H897" s="131"/>
      <c r="I897" s="131"/>
      <c r="J897" s="131"/>
      <c r="K897" s="132"/>
    </row>
    <row r="898" spans="1:11" ht="13.2">
      <c r="A898" s="131"/>
      <c r="B898" s="131"/>
      <c r="C898" s="131"/>
      <c r="D898" s="131"/>
      <c r="E898" s="131"/>
      <c r="F898" s="131"/>
      <c r="G898" s="131"/>
      <c r="H898" s="131"/>
      <c r="I898" s="131"/>
      <c r="J898" s="131"/>
      <c r="K898" s="132"/>
    </row>
    <row r="899" spans="1:11" ht="13.2">
      <c r="A899" s="131"/>
      <c r="B899" s="131"/>
      <c r="C899" s="131"/>
      <c r="D899" s="131"/>
      <c r="E899" s="131"/>
      <c r="F899" s="131"/>
      <c r="G899" s="131"/>
      <c r="H899" s="131"/>
      <c r="I899" s="131"/>
      <c r="J899" s="131"/>
      <c r="K899" s="132"/>
    </row>
    <row r="900" spans="1:11" ht="13.2">
      <c r="A900" s="131"/>
      <c r="B900" s="131"/>
      <c r="C900" s="131"/>
      <c r="D900" s="131"/>
      <c r="E900" s="131"/>
      <c r="F900" s="131"/>
      <c r="G900" s="131"/>
      <c r="H900" s="131"/>
      <c r="I900" s="131"/>
      <c r="J900" s="131"/>
      <c r="K900" s="132"/>
    </row>
    <row r="901" spans="1:11" ht="13.2">
      <c r="A901" s="131"/>
      <c r="B901" s="131"/>
      <c r="C901" s="131"/>
      <c r="D901" s="131"/>
      <c r="E901" s="131"/>
      <c r="F901" s="131"/>
      <c r="G901" s="131"/>
      <c r="H901" s="131"/>
      <c r="I901" s="131"/>
      <c r="J901" s="131"/>
      <c r="K901" s="132"/>
    </row>
    <row r="902" spans="1:11" ht="13.2">
      <c r="A902" s="131"/>
      <c r="B902" s="131"/>
      <c r="C902" s="131"/>
      <c r="D902" s="131"/>
      <c r="E902" s="131"/>
      <c r="F902" s="131"/>
      <c r="G902" s="131"/>
      <c r="H902" s="131"/>
      <c r="I902" s="131"/>
      <c r="J902" s="131"/>
      <c r="K902" s="132"/>
    </row>
    <row r="903" spans="1:11" ht="13.2">
      <c r="A903" s="131"/>
      <c r="B903" s="131"/>
      <c r="C903" s="131"/>
      <c r="D903" s="131"/>
      <c r="E903" s="131"/>
      <c r="F903" s="131"/>
      <c r="G903" s="131"/>
      <c r="H903" s="131"/>
      <c r="I903" s="131"/>
      <c r="J903" s="131"/>
      <c r="K903" s="132"/>
    </row>
    <row r="904" spans="1:11" ht="13.2">
      <c r="A904" s="131"/>
      <c r="B904" s="131"/>
      <c r="C904" s="131"/>
      <c r="D904" s="131"/>
      <c r="E904" s="131"/>
      <c r="F904" s="131"/>
      <c r="G904" s="131"/>
      <c r="H904" s="131"/>
      <c r="I904" s="131"/>
      <c r="J904" s="131"/>
      <c r="K904" s="132"/>
    </row>
    <row r="905" spans="1:11" ht="13.2">
      <c r="A905" s="131"/>
      <c r="B905" s="131"/>
      <c r="C905" s="131"/>
      <c r="D905" s="131"/>
      <c r="E905" s="131"/>
      <c r="F905" s="131"/>
      <c r="G905" s="131"/>
      <c r="H905" s="131"/>
      <c r="I905" s="131"/>
      <c r="J905" s="131"/>
      <c r="K905" s="132"/>
    </row>
    <row r="906" spans="1:11" ht="13.2">
      <c r="A906" s="131"/>
      <c r="B906" s="131"/>
      <c r="C906" s="131"/>
      <c r="D906" s="131"/>
      <c r="E906" s="131"/>
      <c r="F906" s="131"/>
      <c r="G906" s="131"/>
      <c r="H906" s="131"/>
      <c r="I906" s="131"/>
      <c r="J906" s="131"/>
      <c r="K906" s="132"/>
    </row>
    <row r="907" spans="1:11" ht="13.2">
      <c r="A907" s="131"/>
      <c r="B907" s="131"/>
      <c r="C907" s="131"/>
      <c r="D907" s="131"/>
      <c r="E907" s="131"/>
      <c r="F907" s="131"/>
      <c r="G907" s="131"/>
      <c r="H907" s="131"/>
      <c r="I907" s="131"/>
      <c r="J907" s="131"/>
      <c r="K907" s="132"/>
    </row>
    <row r="908" spans="1:11" ht="13.2">
      <c r="A908" s="131"/>
      <c r="B908" s="131"/>
      <c r="C908" s="131"/>
      <c r="D908" s="131"/>
      <c r="E908" s="131"/>
      <c r="F908" s="131"/>
      <c r="G908" s="131"/>
      <c r="H908" s="131"/>
      <c r="I908" s="131"/>
      <c r="J908" s="131"/>
      <c r="K908" s="132"/>
    </row>
    <row r="909" spans="1:11" ht="13.2">
      <c r="A909" s="131"/>
      <c r="B909" s="131"/>
      <c r="C909" s="131"/>
      <c r="D909" s="131"/>
      <c r="E909" s="131"/>
      <c r="F909" s="131"/>
      <c r="G909" s="131"/>
      <c r="H909" s="131"/>
      <c r="I909" s="131"/>
      <c r="J909" s="131"/>
      <c r="K909" s="132"/>
    </row>
    <row r="910" spans="1:11" ht="13.2">
      <c r="A910" s="131"/>
      <c r="B910" s="131"/>
      <c r="C910" s="131"/>
      <c r="D910" s="131"/>
      <c r="E910" s="131"/>
      <c r="F910" s="131"/>
      <c r="G910" s="131"/>
      <c r="H910" s="131"/>
      <c r="I910" s="131"/>
      <c r="J910" s="131"/>
      <c r="K910" s="132"/>
    </row>
    <row r="911" spans="1:11" ht="13.2">
      <c r="A911" s="131"/>
      <c r="B911" s="131"/>
      <c r="C911" s="131"/>
      <c r="D911" s="131"/>
      <c r="E911" s="131"/>
      <c r="F911" s="131"/>
      <c r="G911" s="131"/>
      <c r="H911" s="131"/>
      <c r="I911" s="131"/>
      <c r="J911" s="131"/>
      <c r="K911" s="132"/>
    </row>
    <row r="912" spans="1:11" ht="13.2">
      <c r="A912" s="131"/>
      <c r="B912" s="131"/>
      <c r="C912" s="131"/>
      <c r="D912" s="131"/>
      <c r="E912" s="131"/>
      <c r="F912" s="131"/>
      <c r="G912" s="131"/>
      <c r="H912" s="131"/>
      <c r="I912" s="131"/>
      <c r="J912" s="131"/>
      <c r="K912" s="132"/>
    </row>
    <row r="913" spans="1:11" ht="13.2">
      <c r="A913" s="131"/>
      <c r="B913" s="131"/>
      <c r="C913" s="131"/>
      <c r="D913" s="131"/>
      <c r="E913" s="131"/>
      <c r="F913" s="131"/>
      <c r="G913" s="131"/>
      <c r="H913" s="131"/>
      <c r="I913" s="131"/>
      <c r="J913" s="131"/>
      <c r="K913" s="132"/>
    </row>
    <row r="914" spans="1:11" ht="13.2">
      <c r="A914" s="131"/>
      <c r="B914" s="131"/>
      <c r="C914" s="131"/>
      <c r="D914" s="131"/>
      <c r="E914" s="131"/>
      <c r="F914" s="131"/>
      <c r="G914" s="131"/>
      <c r="H914" s="131"/>
      <c r="I914" s="131"/>
      <c r="J914" s="131"/>
      <c r="K914" s="132"/>
    </row>
    <row r="915" spans="1:11" ht="13.2">
      <c r="A915" s="131"/>
      <c r="B915" s="131"/>
      <c r="C915" s="131"/>
      <c r="D915" s="131"/>
      <c r="E915" s="131"/>
      <c r="F915" s="131"/>
      <c r="G915" s="131"/>
      <c r="H915" s="131"/>
      <c r="I915" s="131"/>
      <c r="J915" s="131"/>
      <c r="K915" s="132"/>
    </row>
    <row r="916" spans="1:11" ht="13.2">
      <c r="A916" s="131"/>
      <c r="B916" s="131"/>
      <c r="C916" s="131"/>
      <c r="D916" s="131"/>
      <c r="E916" s="131"/>
      <c r="F916" s="131"/>
      <c r="G916" s="131"/>
      <c r="H916" s="131"/>
      <c r="I916" s="131"/>
      <c r="J916" s="131"/>
      <c r="K916" s="132"/>
    </row>
    <row r="917" spans="1:11" ht="13.2">
      <c r="A917" s="131"/>
      <c r="B917" s="131"/>
      <c r="C917" s="131"/>
      <c r="D917" s="131"/>
      <c r="E917" s="131"/>
      <c r="F917" s="131"/>
      <c r="G917" s="131"/>
      <c r="H917" s="131"/>
      <c r="I917" s="131"/>
      <c r="J917" s="131"/>
      <c r="K917" s="132"/>
    </row>
    <row r="918" spans="1:11" ht="13.2">
      <c r="A918" s="131"/>
      <c r="B918" s="131"/>
      <c r="C918" s="131"/>
      <c r="D918" s="131"/>
      <c r="E918" s="131"/>
      <c r="F918" s="131"/>
      <c r="G918" s="131"/>
      <c r="H918" s="131"/>
      <c r="I918" s="131"/>
      <c r="J918" s="131"/>
      <c r="K918" s="132"/>
    </row>
    <row r="919" spans="1:11" ht="13.2">
      <c r="A919" s="131"/>
      <c r="B919" s="131"/>
      <c r="C919" s="131"/>
      <c r="D919" s="131"/>
      <c r="E919" s="131"/>
      <c r="F919" s="131"/>
      <c r="G919" s="131"/>
      <c r="H919" s="131"/>
      <c r="I919" s="131"/>
      <c r="J919" s="131"/>
      <c r="K919" s="132"/>
    </row>
    <row r="920" spans="1:11" ht="13.2">
      <c r="A920" s="131"/>
      <c r="B920" s="131"/>
      <c r="C920" s="131"/>
      <c r="D920" s="131"/>
      <c r="E920" s="131"/>
      <c r="F920" s="131"/>
      <c r="G920" s="131"/>
      <c r="H920" s="131"/>
      <c r="I920" s="131"/>
      <c r="J920" s="131"/>
      <c r="K920" s="132"/>
    </row>
    <row r="921" spans="1:11" ht="13.2">
      <c r="A921" s="131"/>
      <c r="B921" s="131"/>
      <c r="C921" s="131"/>
      <c r="D921" s="131"/>
      <c r="E921" s="131"/>
      <c r="F921" s="131"/>
      <c r="G921" s="131"/>
      <c r="H921" s="131"/>
      <c r="I921" s="131"/>
      <c r="J921" s="131"/>
      <c r="K921" s="132"/>
    </row>
    <row r="922" spans="1:11" ht="13.2">
      <c r="A922" s="131"/>
      <c r="B922" s="131"/>
      <c r="C922" s="131"/>
      <c r="D922" s="131"/>
      <c r="E922" s="131"/>
      <c r="F922" s="131"/>
      <c r="G922" s="131"/>
      <c r="H922" s="131"/>
      <c r="I922" s="131"/>
      <c r="J922" s="131"/>
      <c r="K922" s="132"/>
    </row>
    <row r="923" spans="1:11" ht="13.2">
      <c r="A923" s="131"/>
      <c r="B923" s="131"/>
      <c r="C923" s="131"/>
      <c r="D923" s="131"/>
      <c r="E923" s="131"/>
      <c r="F923" s="131"/>
      <c r="G923" s="131"/>
      <c r="H923" s="131"/>
      <c r="I923" s="131"/>
      <c r="J923" s="131"/>
      <c r="K923" s="132"/>
    </row>
    <row r="924" spans="1:11" ht="13.2">
      <c r="A924" s="131"/>
      <c r="B924" s="131"/>
      <c r="C924" s="131"/>
      <c r="D924" s="131"/>
      <c r="E924" s="131"/>
      <c r="F924" s="131"/>
      <c r="G924" s="131"/>
      <c r="H924" s="131"/>
      <c r="I924" s="131"/>
      <c r="J924" s="131"/>
      <c r="K924" s="132"/>
    </row>
    <row r="925" spans="1:11" ht="13.2">
      <c r="A925" s="131"/>
      <c r="B925" s="131"/>
      <c r="C925" s="131"/>
      <c r="D925" s="131"/>
      <c r="E925" s="131"/>
      <c r="F925" s="131"/>
      <c r="G925" s="131"/>
      <c r="H925" s="131"/>
      <c r="I925" s="131"/>
      <c r="J925" s="131"/>
      <c r="K925" s="132"/>
    </row>
    <row r="926" spans="1:11" ht="13.2">
      <c r="A926" s="131"/>
      <c r="B926" s="131"/>
      <c r="C926" s="131"/>
      <c r="D926" s="131"/>
      <c r="E926" s="131"/>
      <c r="F926" s="131"/>
      <c r="G926" s="131"/>
      <c r="H926" s="131"/>
      <c r="I926" s="131"/>
      <c r="J926" s="131"/>
      <c r="K926" s="132"/>
    </row>
    <row r="927" spans="1:11" ht="13.2">
      <c r="A927" s="131"/>
      <c r="B927" s="131"/>
      <c r="C927" s="131"/>
      <c r="D927" s="131"/>
      <c r="E927" s="131"/>
      <c r="F927" s="131"/>
      <c r="G927" s="131"/>
      <c r="H927" s="131"/>
      <c r="I927" s="131"/>
      <c r="J927" s="131"/>
      <c r="K927" s="132"/>
    </row>
    <row r="928" spans="1:11" ht="13.2">
      <c r="A928" s="131"/>
      <c r="B928" s="131"/>
      <c r="C928" s="131"/>
      <c r="D928" s="131"/>
      <c r="E928" s="131"/>
      <c r="F928" s="131"/>
      <c r="G928" s="131"/>
      <c r="H928" s="131"/>
      <c r="I928" s="131"/>
      <c r="J928" s="131"/>
      <c r="K928" s="132"/>
    </row>
    <row r="929" spans="1:11" ht="13.2">
      <c r="A929" s="131"/>
      <c r="B929" s="131"/>
      <c r="C929" s="131"/>
      <c r="D929" s="131"/>
      <c r="E929" s="131"/>
      <c r="F929" s="131"/>
      <c r="G929" s="131"/>
      <c r="H929" s="131"/>
      <c r="I929" s="131"/>
      <c r="J929" s="131"/>
      <c r="K929" s="132"/>
    </row>
    <row r="930" spans="1:11" ht="13.2">
      <c r="A930" s="131"/>
      <c r="B930" s="131"/>
      <c r="C930" s="131"/>
      <c r="D930" s="131"/>
      <c r="E930" s="131"/>
      <c r="F930" s="131"/>
      <c r="G930" s="131"/>
      <c r="H930" s="131"/>
      <c r="I930" s="131"/>
      <c r="J930" s="131"/>
      <c r="K930" s="132"/>
    </row>
    <row r="931" spans="1:11" ht="13.2">
      <c r="A931" s="131"/>
      <c r="B931" s="131"/>
      <c r="C931" s="131"/>
      <c r="D931" s="131"/>
      <c r="E931" s="131"/>
      <c r="F931" s="131"/>
      <c r="G931" s="131"/>
      <c r="H931" s="131"/>
      <c r="I931" s="131"/>
      <c r="J931" s="131"/>
      <c r="K931" s="132"/>
    </row>
    <row r="932" spans="1:11" ht="13.2">
      <c r="A932" s="131"/>
      <c r="B932" s="131"/>
      <c r="C932" s="131"/>
      <c r="D932" s="131"/>
      <c r="E932" s="131"/>
      <c r="F932" s="131"/>
      <c r="G932" s="131"/>
      <c r="H932" s="131"/>
      <c r="I932" s="131"/>
      <c r="J932" s="131"/>
      <c r="K932" s="132"/>
    </row>
    <row r="933" spans="1:11" ht="13.2">
      <c r="A933" s="131"/>
      <c r="B933" s="131"/>
      <c r="C933" s="131"/>
      <c r="D933" s="131"/>
      <c r="E933" s="131"/>
      <c r="F933" s="131"/>
      <c r="G933" s="131"/>
      <c r="H933" s="131"/>
      <c r="I933" s="131"/>
      <c r="J933" s="131"/>
      <c r="K933" s="132"/>
    </row>
    <row r="934" spans="1:11" ht="13.2">
      <c r="A934" s="131"/>
      <c r="B934" s="131"/>
      <c r="C934" s="131"/>
      <c r="D934" s="131"/>
      <c r="E934" s="131"/>
      <c r="F934" s="131"/>
      <c r="G934" s="131"/>
      <c r="H934" s="131"/>
      <c r="I934" s="131"/>
      <c r="J934" s="131"/>
      <c r="K934" s="132"/>
    </row>
    <row r="935" spans="1:11" ht="13.2">
      <c r="A935" s="131"/>
      <c r="B935" s="131"/>
      <c r="C935" s="131"/>
      <c r="D935" s="131"/>
      <c r="E935" s="131"/>
      <c r="F935" s="131"/>
      <c r="G935" s="131"/>
      <c r="H935" s="131"/>
      <c r="I935" s="131"/>
      <c r="J935" s="131"/>
      <c r="K935" s="132"/>
    </row>
    <row r="936" spans="1:11" ht="13.2">
      <c r="A936" s="131"/>
      <c r="B936" s="131"/>
      <c r="C936" s="131"/>
      <c r="D936" s="131"/>
      <c r="E936" s="131"/>
      <c r="F936" s="131"/>
      <c r="G936" s="131"/>
      <c r="H936" s="131"/>
      <c r="I936" s="131"/>
      <c r="J936" s="131"/>
      <c r="K936" s="132"/>
    </row>
    <row r="937" spans="1:11" ht="13.2">
      <c r="A937" s="131"/>
      <c r="B937" s="131"/>
      <c r="C937" s="131"/>
      <c r="D937" s="131"/>
      <c r="E937" s="131"/>
      <c r="F937" s="131"/>
      <c r="G937" s="131"/>
      <c r="H937" s="131"/>
      <c r="I937" s="131"/>
      <c r="J937" s="131"/>
      <c r="K937" s="132"/>
    </row>
    <row r="938" spans="1:11" ht="13.2">
      <c r="A938" s="131"/>
      <c r="B938" s="131"/>
      <c r="C938" s="131"/>
      <c r="D938" s="131"/>
      <c r="E938" s="131"/>
      <c r="F938" s="131"/>
      <c r="G938" s="131"/>
      <c r="H938" s="131"/>
      <c r="I938" s="131"/>
      <c r="J938" s="131"/>
      <c r="K938" s="132"/>
    </row>
    <row r="939" spans="1:11" ht="13.2">
      <c r="A939" s="131"/>
      <c r="B939" s="131"/>
      <c r="C939" s="131"/>
      <c r="D939" s="131"/>
      <c r="E939" s="131"/>
      <c r="F939" s="131"/>
      <c r="G939" s="131"/>
      <c r="H939" s="131"/>
      <c r="I939" s="131"/>
      <c r="J939" s="131"/>
      <c r="K939" s="132"/>
    </row>
    <row r="940" spans="1:11" ht="13.2">
      <c r="A940" s="131"/>
      <c r="B940" s="131"/>
      <c r="C940" s="131"/>
      <c r="D940" s="131"/>
      <c r="E940" s="131"/>
      <c r="F940" s="131"/>
      <c r="G940" s="131"/>
      <c r="H940" s="131"/>
      <c r="I940" s="131"/>
      <c r="J940" s="131"/>
      <c r="K940" s="132"/>
    </row>
    <row r="941" spans="1:11" ht="13.2">
      <c r="A941" s="131"/>
      <c r="B941" s="131"/>
      <c r="C941" s="131"/>
      <c r="D941" s="131"/>
      <c r="E941" s="131"/>
      <c r="F941" s="131"/>
      <c r="G941" s="131"/>
      <c r="H941" s="131"/>
      <c r="I941" s="131"/>
      <c r="J941" s="131"/>
      <c r="K941" s="132"/>
    </row>
    <row r="942" spans="1:11" ht="13.2">
      <c r="A942" s="131"/>
      <c r="B942" s="131"/>
      <c r="C942" s="131"/>
      <c r="D942" s="131"/>
      <c r="E942" s="131"/>
      <c r="F942" s="131"/>
      <c r="G942" s="131"/>
      <c r="H942" s="131"/>
      <c r="I942" s="131"/>
      <c r="J942" s="131"/>
      <c r="K942" s="132"/>
    </row>
    <row r="943" spans="1:11" ht="13.2">
      <c r="A943" s="131"/>
      <c r="B943" s="131"/>
      <c r="C943" s="131"/>
      <c r="D943" s="131"/>
      <c r="E943" s="131"/>
      <c r="F943" s="131"/>
      <c r="G943" s="131"/>
      <c r="H943" s="131"/>
      <c r="I943" s="131"/>
      <c r="J943" s="131"/>
      <c r="K943" s="132"/>
    </row>
    <row r="944" spans="1:11" ht="13.2">
      <c r="A944" s="131"/>
      <c r="B944" s="131"/>
      <c r="C944" s="131"/>
      <c r="D944" s="131"/>
      <c r="E944" s="131"/>
      <c r="F944" s="131"/>
      <c r="G944" s="131"/>
      <c r="H944" s="131"/>
      <c r="I944" s="131"/>
      <c r="J944" s="131"/>
      <c r="K944" s="132"/>
    </row>
    <row r="945" spans="1:11" ht="13.2">
      <c r="A945" s="131"/>
      <c r="B945" s="131"/>
      <c r="C945" s="131"/>
      <c r="D945" s="131"/>
      <c r="E945" s="131"/>
      <c r="F945" s="131"/>
      <c r="G945" s="131"/>
      <c r="H945" s="131"/>
      <c r="I945" s="131"/>
      <c r="J945" s="131"/>
      <c r="K945" s="132"/>
    </row>
    <row r="946" spans="1:11" ht="13.2">
      <c r="A946" s="131"/>
      <c r="B946" s="131"/>
      <c r="C946" s="131"/>
      <c r="D946" s="131"/>
      <c r="E946" s="131"/>
      <c r="F946" s="131"/>
      <c r="G946" s="131"/>
      <c r="H946" s="131"/>
      <c r="I946" s="131"/>
      <c r="J946" s="131"/>
      <c r="K946" s="132"/>
    </row>
    <row r="947" spans="1:11" ht="13.2">
      <c r="A947" s="131"/>
      <c r="B947" s="131"/>
      <c r="C947" s="131"/>
      <c r="D947" s="131"/>
      <c r="E947" s="131"/>
      <c r="F947" s="131"/>
      <c r="G947" s="131"/>
      <c r="H947" s="131"/>
      <c r="I947" s="131"/>
      <c r="J947" s="131"/>
      <c r="K947" s="132"/>
    </row>
    <row r="948" spans="1:11" ht="13.2">
      <c r="A948" s="131"/>
      <c r="B948" s="131"/>
      <c r="C948" s="131"/>
      <c r="D948" s="131"/>
      <c r="E948" s="131"/>
      <c r="F948" s="131"/>
      <c r="G948" s="131"/>
      <c r="H948" s="131"/>
      <c r="I948" s="131"/>
      <c r="J948" s="131"/>
      <c r="K948" s="132"/>
    </row>
    <row r="949" spans="1:11" ht="13.2">
      <c r="A949" s="131"/>
      <c r="B949" s="131"/>
      <c r="C949" s="131"/>
      <c r="D949" s="131"/>
      <c r="E949" s="131"/>
      <c r="F949" s="131"/>
      <c r="G949" s="131"/>
      <c r="H949" s="131"/>
      <c r="I949" s="131"/>
      <c r="J949" s="131"/>
      <c r="K949" s="132"/>
    </row>
    <row r="950" spans="1:11" ht="13.2">
      <c r="A950" s="131"/>
      <c r="B950" s="131"/>
      <c r="C950" s="131"/>
      <c r="D950" s="131"/>
      <c r="E950" s="131"/>
      <c r="F950" s="131"/>
      <c r="G950" s="131"/>
      <c r="H950" s="131"/>
      <c r="I950" s="131"/>
      <c r="J950" s="131"/>
      <c r="K950" s="132"/>
    </row>
    <row r="951" spans="1:11" ht="13.2">
      <c r="A951" s="131"/>
      <c r="B951" s="131"/>
      <c r="C951" s="131"/>
      <c r="D951" s="131"/>
      <c r="E951" s="131"/>
      <c r="F951" s="131"/>
      <c r="G951" s="131"/>
      <c r="H951" s="131"/>
      <c r="I951" s="131"/>
      <c r="J951" s="131"/>
      <c r="K951" s="132"/>
    </row>
    <row r="952" spans="1:11" ht="13.2">
      <c r="A952" s="131"/>
      <c r="B952" s="131"/>
      <c r="C952" s="131"/>
      <c r="D952" s="131"/>
      <c r="E952" s="131"/>
      <c r="F952" s="131"/>
      <c r="G952" s="131"/>
      <c r="H952" s="131"/>
      <c r="I952" s="131"/>
      <c r="J952" s="131"/>
      <c r="K952" s="132"/>
    </row>
    <row r="953" spans="1:11" ht="13.2">
      <c r="A953" s="131"/>
      <c r="B953" s="131"/>
      <c r="C953" s="131"/>
      <c r="D953" s="131"/>
      <c r="E953" s="131"/>
      <c r="F953" s="131"/>
      <c r="G953" s="131"/>
      <c r="H953" s="131"/>
      <c r="I953" s="131"/>
      <c r="J953" s="131"/>
      <c r="K953" s="132"/>
    </row>
    <row r="954" spans="1:11" ht="13.2">
      <c r="A954" s="131"/>
      <c r="B954" s="131"/>
      <c r="C954" s="131"/>
      <c r="D954" s="131"/>
      <c r="E954" s="131"/>
      <c r="F954" s="131"/>
      <c r="G954" s="131"/>
      <c r="H954" s="131"/>
      <c r="I954" s="131"/>
      <c r="J954" s="131"/>
      <c r="K954" s="132"/>
    </row>
    <row r="955" spans="1:11" ht="13.2">
      <c r="A955" s="131"/>
      <c r="B955" s="131"/>
      <c r="C955" s="131"/>
      <c r="D955" s="131"/>
      <c r="E955" s="131"/>
      <c r="F955" s="131"/>
      <c r="G955" s="131"/>
      <c r="H955" s="131"/>
      <c r="I955" s="131"/>
      <c r="J955" s="131"/>
      <c r="K955" s="132"/>
    </row>
    <row r="956" spans="1:11" ht="13.2">
      <c r="A956" s="131"/>
      <c r="B956" s="131"/>
      <c r="C956" s="131"/>
      <c r="D956" s="131"/>
      <c r="E956" s="131"/>
      <c r="F956" s="131"/>
      <c r="G956" s="131"/>
      <c r="H956" s="131"/>
      <c r="I956" s="131"/>
      <c r="J956" s="131"/>
      <c r="K956" s="132"/>
    </row>
    <row r="957" spans="1:11" ht="13.2">
      <c r="A957" s="131"/>
      <c r="B957" s="131"/>
      <c r="C957" s="131"/>
      <c r="D957" s="131"/>
      <c r="E957" s="131"/>
      <c r="F957" s="131"/>
      <c r="G957" s="131"/>
      <c r="H957" s="131"/>
      <c r="I957" s="131"/>
      <c r="J957" s="131"/>
      <c r="K957" s="132"/>
    </row>
    <row r="958" spans="1:11" ht="13.2">
      <c r="A958" s="131"/>
      <c r="B958" s="131"/>
      <c r="C958" s="131"/>
      <c r="D958" s="131"/>
      <c r="E958" s="131"/>
      <c r="F958" s="131"/>
      <c r="G958" s="131"/>
      <c r="H958" s="131"/>
      <c r="I958" s="131"/>
      <c r="J958" s="131"/>
      <c r="K958" s="132"/>
    </row>
    <row r="959" spans="1:11" ht="13.2">
      <c r="A959" s="131"/>
      <c r="B959" s="131"/>
      <c r="C959" s="131"/>
      <c r="D959" s="131"/>
      <c r="E959" s="131"/>
      <c r="F959" s="131"/>
      <c r="G959" s="131"/>
      <c r="H959" s="131"/>
      <c r="I959" s="131"/>
      <c r="J959" s="131"/>
      <c r="K959" s="132"/>
    </row>
    <row r="960" spans="1:11" ht="13.2">
      <c r="A960" s="131"/>
      <c r="B960" s="131"/>
      <c r="C960" s="131"/>
      <c r="D960" s="131"/>
      <c r="E960" s="131"/>
      <c r="F960" s="131"/>
      <c r="G960" s="131"/>
      <c r="H960" s="131"/>
      <c r="I960" s="131"/>
      <c r="J960" s="131"/>
      <c r="K960" s="132"/>
    </row>
    <row r="961" spans="1:11" ht="13.2">
      <c r="A961" s="131"/>
      <c r="B961" s="131"/>
      <c r="C961" s="131"/>
      <c r="D961" s="131"/>
      <c r="E961" s="131"/>
      <c r="F961" s="131"/>
      <c r="G961" s="131"/>
      <c r="H961" s="131"/>
      <c r="I961" s="131"/>
      <c r="J961" s="131"/>
      <c r="K961" s="132"/>
    </row>
    <row r="962" spans="1:11" ht="13.2">
      <c r="A962" s="131"/>
      <c r="B962" s="131"/>
      <c r="C962" s="131"/>
      <c r="D962" s="131"/>
      <c r="E962" s="131"/>
      <c r="F962" s="131"/>
      <c r="G962" s="131"/>
      <c r="H962" s="131"/>
      <c r="I962" s="131"/>
      <c r="J962" s="131"/>
      <c r="K962" s="132"/>
    </row>
    <row r="963" spans="1:11" ht="13.2">
      <c r="A963" s="131"/>
      <c r="B963" s="131"/>
      <c r="C963" s="131"/>
      <c r="D963" s="131"/>
      <c r="E963" s="131"/>
      <c r="F963" s="131"/>
      <c r="G963" s="131"/>
      <c r="H963" s="131"/>
      <c r="I963" s="131"/>
      <c r="J963" s="131"/>
      <c r="K963" s="132"/>
    </row>
    <row r="964" spans="1:11" ht="13.2">
      <c r="A964" s="131"/>
      <c r="B964" s="131"/>
      <c r="C964" s="131"/>
      <c r="D964" s="131"/>
      <c r="E964" s="131"/>
      <c r="F964" s="131"/>
      <c r="G964" s="131"/>
      <c r="H964" s="131"/>
      <c r="I964" s="131"/>
      <c r="J964" s="131"/>
      <c r="K964" s="132"/>
    </row>
    <row r="965" spans="1:11" ht="13.2">
      <c r="A965" s="131"/>
      <c r="B965" s="131"/>
      <c r="C965" s="131"/>
      <c r="D965" s="131"/>
      <c r="E965" s="131"/>
      <c r="F965" s="131"/>
      <c r="G965" s="131"/>
      <c r="H965" s="131"/>
      <c r="I965" s="131"/>
      <c r="J965" s="131"/>
      <c r="K965" s="132"/>
    </row>
    <row r="966" spans="1:11" ht="13.2">
      <c r="A966" s="131"/>
      <c r="B966" s="131"/>
      <c r="C966" s="131"/>
      <c r="D966" s="131"/>
      <c r="E966" s="131"/>
      <c r="F966" s="131"/>
      <c r="G966" s="131"/>
      <c r="H966" s="131"/>
      <c r="I966" s="131"/>
      <c r="J966" s="131"/>
      <c r="K966" s="132"/>
    </row>
    <row r="967" spans="1:11" ht="13.2">
      <c r="A967" s="131"/>
      <c r="B967" s="131"/>
      <c r="C967" s="131"/>
      <c r="D967" s="131"/>
      <c r="E967" s="131"/>
      <c r="F967" s="131"/>
      <c r="G967" s="131"/>
      <c r="H967" s="131"/>
      <c r="I967" s="131"/>
      <c r="J967" s="131"/>
      <c r="K967" s="132"/>
    </row>
    <row r="968" spans="1:11" ht="13.2">
      <c r="A968" s="131"/>
      <c r="B968" s="131"/>
      <c r="C968" s="131"/>
      <c r="D968" s="131"/>
      <c r="E968" s="131"/>
      <c r="F968" s="131"/>
      <c r="G968" s="131"/>
      <c r="H968" s="131"/>
      <c r="I968" s="131"/>
      <c r="J968" s="131"/>
      <c r="K968" s="132"/>
    </row>
    <row r="969" spans="1:11" ht="13.2">
      <c r="A969" s="131"/>
      <c r="B969" s="131"/>
      <c r="C969" s="131"/>
      <c r="D969" s="131"/>
      <c r="E969" s="131"/>
      <c r="F969" s="131"/>
      <c r="G969" s="131"/>
      <c r="H969" s="131"/>
      <c r="I969" s="131"/>
      <c r="J969" s="131"/>
      <c r="K969" s="132"/>
    </row>
    <row r="970" spans="1:11" ht="13.2">
      <c r="A970" s="131"/>
      <c r="B970" s="131"/>
      <c r="C970" s="131"/>
      <c r="D970" s="131"/>
      <c r="E970" s="131"/>
      <c r="F970" s="131"/>
      <c r="G970" s="131"/>
      <c r="H970" s="131"/>
      <c r="I970" s="131"/>
      <c r="J970" s="131"/>
      <c r="K970" s="132"/>
    </row>
    <row r="971" spans="1:11" ht="13.2">
      <c r="A971" s="131"/>
      <c r="B971" s="131"/>
      <c r="C971" s="131"/>
      <c r="D971" s="131"/>
      <c r="E971" s="131"/>
      <c r="F971" s="131"/>
      <c r="G971" s="131"/>
      <c r="H971" s="131"/>
      <c r="I971" s="131"/>
      <c r="J971" s="131"/>
      <c r="K971" s="132"/>
    </row>
    <row r="972" spans="1:11" ht="13.2">
      <c r="A972" s="131"/>
      <c r="B972" s="131"/>
      <c r="C972" s="131"/>
      <c r="D972" s="131"/>
      <c r="E972" s="131"/>
      <c r="F972" s="131"/>
      <c r="G972" s="131"/>
      <c r="H972" s="131"/>
      <c r="I972" s="131"/>
      <c r="J972" s="131"/>
      <c r="K972" s="132"/>
    </row>
    <row r="973" spans="1:11" ht="13.2">
      <c r="A973" s="131"/>
      <c r="B973" s="131"/>
      <c r="C973" s="131"/>
      <c r="D973" s="131"/>
      <c r="E973" s="131"/>
      <c r="F973" s="131"/>
      <c r="G973" s="131"/>
      <c r="H973" s="131"/>
      <c r="I973" s="131"/>
      <c r="J973" s="131"/>
      <c r="K973" s="132"/>
    </row>
    <row r="974" spans="1:11" ht="13.2">
      <c r="A974" s="131"/>
      <c r="B974" s="131"/>
      <c r="C974" s="131"/>
      <c r="D974" s="131"/>
      <c r="E974" s="131"/>
      <c r="F974" s="131"/>
      <c r="G974" s="131"/>
      <c r="H974" s="131"/>
      <c r="I974" s="131"/>
      <c r="J974" s="131"/>
      <c r="K974" s="132"/>
    </row>
    <row r="975" spans="1:11" ht="13.2">
      <c r="A975" s="131"/>
      <c r="B975" s="131"/>
      <c r="C975" s="131"/>
      <c r="D975" s="131"/>
      <c r="E975" s="131"/>
      <c r="F975" s="131"/>
      <c r="G975" s="131"/>
      <c r="H975" s="131"/>
      <c r="I975" s="131"/>
      <c r="J975" s="131"/>
      <c r="K975" s="132"/>
    </row>
    <row r="976" spans="1:11" ht="13.2">
      <c r="A976" s="131"/>
      <c r="B976" s="131"/>
      <c r="C976" s="131"/>
      <c r="D976" s="131"/>
      <c r="E976" s="131"/>
      <c r="F976" s="131"/>
      <c r="G976" s="131"/>
      <c r="H976" s="131"/>
      <c r="I976" s="131"/>
      <c r="J976" s="131"/>
      <c r="K976" s="132"/>
    </row>
    <row r="977" spans="1:11" ht="13.2">
      <c r="A977" s="131"/>
      <c r="B977" s="131"/>
      <c r="C977" s="131"/>
      <c r="D977" s="131"/>
      <c r="E977" s="131"/>
      <c r="F977" s="131"/>
      <c r="G977" s="131"/>
      <c r="H977" s="131"/>
      <c r="I977" s="131"/>
      <c r="J977" s="131"/>
      <c r="K977" s="132"/>
    </row>
    <row r="978" spans="1:11" ht="13.2">
      <c r="A978" s="131"/>
      <c r="B978" s="131"/>
      <c r="C978" s="131"/>
      <c r="D978" s="131"/>
      <c r="E978" s="131"/>
      <c r="F978" s="131"/>
      <c r="G978" s="131"/>
      <c r="H978" s="131"/>
      <c r="I978" s="131"/>
      <c r="J978" s="131"/>
      <c r="K978" s="132"/>
    </row>
    <row r="979" spans="1:11" ht="13.2">
      <c r="A979" s="131"/>
      <c r="B979" s="131"/>
      <c r="C979" s="131"/>
      <c r="D979" s="131"/>
      <c r="E979" s="131"/>
      <c r="F979" s="131"/>
      <c r="G979" s="131"/>
      <c r="H979" s="131"/>
      <c r="I979" s="131"/>
      <c r="J979" s="131"/>
      <c r="K979" s="132"/>
    </row>
    <row r="980" spans="1:11" ht="13.2">
      <c r="A980" s="131"/>
      <c r="B980" s="131"/>
      <c r="C980" s="131"/>
      <c r="D980" s="131"/>
      <c r="E980" s="131"/>
      <c r="F980" s="131"/>
      <c r="G980" s="131"/>
      <c r="H980" s="131"/>
      <c r="I980" s="131"/>
      <c r="J980" s="131"/>
      <c r="K980" s="132"/>
    </row>
    <row r="981" spans="1:11" ht="13.2">
      <c r="A981" s="131"/>
      <c r="B981" s="131"/>
      <c r="C981" s="131"/>
      <c r="D981" s="131"/>
      <c r="E981" s="131"/>
      <c r="F981" s="131"/>
      <c r="G981" s="131"/>
      <c r="H981" s="131"/>
      <c r="I981" s="131"/>
      <c r="J981" s="131"/>
      <c r="K981" s="132"/>
    </row>
    <row r="982" spans="1:11" ht="13.2">
      <c r="A982" s="131"/>
      <c r="B982" s="131"/>
      <c r="C982" s="131"/>
      <c r="D982" s="131"/>
      <c r="E982" s="131"/>
      <c r="F982" s="131"/>
      <c r="G982" s="131"/>
      <c r="H982" s="131"/>
      <c r="I982" s="131"/>
      <c r="J982" s="131"/>
      <c r="K982" s="132"/>
    </row>
    <row r="983" spans="1:11" ht="13.2">
      <c r="A983" s="131"/>
      <c r="B983" s="131"/>
      <c r="C983" s="131"/>
      <c r="D983" s="131"/>
      <c r="E983" s="131"/>
      <c r="F983" s="131"/>
      <c r="G983" s="131"/>
      <c r="H983" s="131"/>
      <c r="I983" s="131"/>
      <c r="J983" s="131"/>
      <c r="K983" s="132"/>
    </row>
    <row r="984" spans="1:11" ht="13.2">
      <c r="A984" s="131"/>
      <c r="B984" s="131"/>
      <c r="C984" s="131"/>
      <c r="D984" s="131"/>
      <c r="E984" s="131"/>
      <c r="F984" s="131"/>
      <c r="G984" s="131"/>
      <c r="H984" s="131"/>
      <c r="I984" s="131"/>
      <c r="J984" s="131"/>
      <c r="K984" s="132"/>
    </row>
    <row r="985" spans="1:11" ht="13.2">
      <c r="A985" s="131"/>
      <c r="B985" s="131"/>
      <c r="C985" s="131"/>
      <c r="D985" s="131"/>
      <c r="E985" s="131"/>
      <c r="F985" s="131"/>
      <c r="G985" s="131"/>
      <c r="H985" s="131"/>
      <c r="I985" s="131"/>
      <c r="J985" s="131"/>
      <c r="K985" s="132"/>
    </row>
    <row r="986" spans="1:11" ht="13.2">
      <c r="A986" s="131"/>
      <c r="B986" s="131"/>
      <c r="C986" s="131"/>
      <c r="D986" s="131"/>
      <c r="E986" s="131"/>
      <c r="F986" s="131"/>
      <c r="G986" s="131"/>
      <c r="H986" s="131"/>
      <c r="I986" s="131"/>
      <c r="J986" s="131"/>
      <c r="K986" s="132"/>
    </row>
    <row r="987" spans="1:11" ht="13.2">
      <c r="A987" s="131"/>
      <c r="B987" s="131"/>
      <c r="C987" s="131"/>
      <c r="D987" s="131"/>
      <c r="E987" s="131"/>
      <c r="F987" s="131"/>
      <c r="G987" s="131"/>
      <c r="H987" s="131"/>
      <c r="I987" s="131"/>
      <c r="J987" s="131"/>
      <c r="K987" s="132"/>
    </row>
    <row r="988" spans="1:11" ht="13.2">
      <c r="A988" s="131"/>
      <c r="B988" s="131"/>
      <c r="C988" s="131"/>
      <c r="D988" s="131"/>
      <c r="E988" s="131"/>
      <c r="F988" s="131"/>
      <c r="G988" s="131"/>
      <c r="H988" s="131"/>
      <c r="I988" s="131"/>
      <c r="J988" s="131"/>
      <c r="K988" s="132"/>
    </row>
    <row r="989" spans="1:11" ht="13.2">
      <c r="A989" s="131"/>
      <c r="B989" s="131"/>
      <c r="C989" s="131"/>
      <c r="D989" s="131"/>
      <c r="E989" s="131"/>
      <c r="F989" s="131"/>
      <c r="G989" s="131"/>
      <c r="H989" s="131"/>
      <c r="I989" s="131"/>
      <c r="J989" s="131"/>
      <c r="K989" s="132"/>
    </row>
    <row r="990" spans="1:11" ht="13.2">
      <c r="A990" s="131"/>
      <c r="B990" s="131"/>
      <c r="C990" s="131"/>
      <c r="D990" s="131"/>
      <c r="E990" s="131"/>
      <c r="F990" s="131"/>
      <c r="G990" s="131"/>
      <c r="H990" s="131"/>
      <c r="I990" s="131"/>
      <c r="J990" s="131"/>
      <c r="K990" s="132"/>
    </row>
    <row r="991" spans="1:11" ht="13.2">
      <c r="A991" s="131"/>
      <c r="B991" s="131"/>
      <c r="C991" s="131"/>
      <c r="D991" s="131"/>
      <c r="E991" s="131"/>
      <c r="F991" s="131"/>
      <c r="G991" s="131"/>
      <c r="H991" s="131"/>
      <c r="I991" s="131"/>
      <c r="J991" s="131"/>
      <c r="K991" s="132"/>
    </row>
    <row r="992" spans="1:11" ht="13.2">
      <c r="A992" s="131"/>
      <c r="B992" s="131"/>
      <c r="C992" s="131"/>
      <c r="D992" s="131"/>
      <c r="E992" s="131"/>
      <c r="F992" s="131"/>
      <c r="G992" s="131"/>
      <c r="H992" s="131"/>
      <c r="I992" s="131"/>
      <c r="J992" s="131"/>
      <c r="K992" s="132"/>
    </row>
    <row r="993" spans="1:11" ht="13.2">
      <c r="A993" s="131"/>
      <c r="B993" s="131"/>
      <c r="C993" s="131"/>
      <c r="D993" s="131"/>
      <c r="E993" s="131"/>
      <c r="F993" s="131"/>
      <c r="G993" s="131"/>
      <c r="H993" s="131"/>
      <c r="I993" s="131"/>
      <c r="J993" s="131"/>
      <c r="K993" s="132"/>
    </row>
    <row r="994" spans="1:11" ht="13.2">
      <c r="A994" s="131"/>
      <c r="B994" s="131"/>
      <c r="C994" s="131"/>
      <c r="D994" s="131"/>
      <c r="E994" s="131"/>
      <c r="F994" s="131"/>
      <c r="G994" s="131"/>
      <c r="H994" s="131"/>
      <c r="I994" s="131"/>
      <c r="J994" s="131"/>
      <c r="K994" s="132"/>
    </row>
    <row r="995" spans="1:11" ht="13.2">
      <c r="A995" s="131"/>
      <c r="B995" s="131"/>
      <c r="C995" s="131"/>
      <c r="D995" s="131"/>
      <c r="E995" s="131"/>
      <c r="F995" s="131"/>
      <c r="G995" s="131"/>
      <c r="H995" s="131"/>
      <c r="I995" s="131"/>
      <c r="J995" s="131"/>
      <c r="K995" s="132"/>
    </row>
    <row r="996" spans="1:11" ht="13.2">
      <c r="A996" s="131"/>
      <c r="B996" s="131"/>
      <c r="C996" s="131"/>
      <c r="D996" s="131"/>
      <c r="E996" s="131"/>
      <c r="F996" s="131"/>
      <c r="G996" s="131"/>
      <c r="H996" s="131"/>
      <c r="I996" s="131"/>
      <c r="J996" s="131"/>
      <c r="K996" s="132"/>
    </row>
    <row r="997" spans="1:11" ht="13.2">
      <c r="A997" s="131"/>
      <c r="B997" s="131"/>
      <c r="C997" s="131"/>
      <c r="D997" s="131"/>
      <c r="E997" s="131"/>
      <c r="F997" s="131"/>
      <c r="G997" s="131"/>
      <c r="H997" s="131"/>
      <c r="I997" s="131"/>
      <c r="J997" s="131"/>
      <c r="K997" s="132"/>
    </row>
    <row r="998" spans="1:11" ht="13.2">
      <c r="A998" s="131"/>
      <c r="B998" s="131"/>
      <c r="C998" s="131"/>
      <c r="D998" s="131"/>
      <c r="E998" s="131"/>
      <c r="F998" s="131"/>
      <c r="G998" s="131"/>
      <c r="H998" s="131"/>
      <c r="I998" s="131"/>
      <c r="J998" s="131"/>
      <c r="K998" s="132"/>
    </row>
    <row r="999" spans="1:11" ht="13.2">
      <c r="A999" s="131"/>
      <c r="B999" s="131"/>
      <c r="C999" s="131"/>
      <c r="D999" s="131"/>
      <c r="E999" s="131"/>
      <c r="F999" s="131"/>
      <c r="G999" s="131"/>
      <c r="H999" s="131"/>
      <c r="I999" s="131"/>
      <c r="J999" s="131"/>
      <c r="K999" s="132"/>
    </row>
    <row r="1000" spans="1:11" ht="13.2">
      <c r="A1000" s="131"/>
      <c r="B1000" s="131"/>
      <c r="C1000" s="131"/>
      <c r="D1000" s="131"/>
      <c r="E1000" s="131"/>
      <c r="F1000" s="131"/>
      <c r="G1000" s="131"/>
      <c r="H1000" s="131"/>
      <c r="I1000" s="131"/>
      <c r="J1000" s="131"/>
      <c r="K1000" s="132"/>
    </row>
    <row r="1001" spans="1:11" ht="13.2">
      <c r="A1001" s="131"/>
      <c r="B1001" s="131"/>
      <c r="C1001" s="131"/>
      <c r="D1001" s="131"/>
      <c r="E1001" s="131"/>
      <c r="F1001" s="131"/>
      <c r="G1001" s="131"/>
      <c r="H1001" s="131"/>
      <c r="I1001" s="131"/>
      <c r="J1001" s="131"/>
      <c r="K1001" s="132"/>
    </row>
  </sheetData>
  <mergeCells count="48">
    <mergeCell ref="K107:K111"/>
    <mergeCell ref="K112:K116"/>
    <mergeCell ref="K117:K121"/>
    <mergeCell ref="K57:K61"/>
    <mergeCell ref="K62:K66"/>
    <mergeCell ref="K67:K71"/>
    <mergeCell ref="K72:K76"/>
    <mergeCell ref="K77:K81"/>
    <mergeCell ref="K82:K86"/>
    <mergeCell ref="K87:K91"/>
    <mergeCell ref="E107:E111"/>
    <mergeCell ref="E112:E116"/>
    <mergeCell ref="E117:E121"/>
    <mergeCell ref="E52:E56"/>
    <mergeCell ref="E57:E61"/>
    <mergeCell ref="E62:E66"/>
    <mergeCell ref="E67:E71"/>
    <mergeCell ref="E72:E76"/>
    <mergeCell ref="E77:E81"/>
    <mergeCell ref="E82:E86"/>
    <mergeCell ref="K52:K56"/>
    <mergeCell ref="E87:E91"/>
    <mergeCell ref="E92:E96"/>
    <mergeCell ref="E97:E101"/>
    <mergeCell ref="E102:E106"/>
    <mergeCell ref="K92:K96"/>
    <mergeCell ref="K97:K101"/>
    <mergeCell ref="K102:K106"/>
    <mergeCell ref="E37:E41"/>
    <mergeCell ref="E42:E46"/>
    <mergeCell ref="E47:E51"/>
    <mergeCell ref="K22:K26"/>
    <mergeCell ref="K27:K31"/>
    <mergeCell ref="K32:K36"/>
    <mergeCell ref="K37:K41"/>
    <mergeCell ref="K42:K46"/>
    <mergeCell ref="K47:K51"/>
    <mergeCell ref="K17:K21"/>
    <mergeCell ref="E17:E21"/>
    <mergeCell ref="E22:E26"/>
    <mergeCell ref="E27:E31"/>
    <mergeCell ref="E32:E36"/>
    <mergeCell ref="E2:E6"/>
    <mergeCell ref="K2:K6"/>
    <mergeCell ref="E7:E11"/>
    <mergeCell ref="K7:K11"/>
    <mergeCell ref="E12:E16"/>
    <mergeCell ref="K12:K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Nhóm và đề tài</vt:lpstr>
      <vt:lpstr>Nhóm &amp;GVTH</vt:lpstr>
      <vt:lpstr>GVTH</vt:lpstr>
      <vt:lpstr>PA_Summary</vt:lpstr>
      <vt:lpstr>PA0</vt:lpstr>
      <vt:lpstr>PA1</vt:lpstr>
      <vt:lpstr>PA2</vt:lpstr>
      <vt:lpstr>PA3</vt:lpstr>
      <vt:lpstr>PA4</vt:lpstr>
      <vt:lpstr>PA6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2022-01-22T09:34:03Z</dcterms:modified>
</cp:coreProperties>
</file>