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Tài liệu học tập\VTP2B\"/>
    </mc:Choice>
  </mc:AlternateContent>
  <xr:revisionPtr revIDLastSave="0" documentId="13_ncr:1_{EC24B1B6-8ABF-45A0-BE97-6381508A477E}" xr6:coauthVersionLast="45" xr6:coauthVersionMax="45" xr10:uidLastSave="{00000000-0000-0000-0000-000000000000}"/>
  <bookViews>
    <workbookView xWindow="-108" yWindow="-108" windowWidth="23256" windowHeight="12576" xr2:uid="{526C6127-C4AA-4BF5-BB6D-46F944FDA11F}"/>
  </bookViews>
  <sheets>
    <sheet name="19CTT2B" sheetId="2" r:id="rId1"/>
    <sheet name="19CTT2C" sheetId="3" r:id="rId2"/>
    <sheet name="19CTT2" sheetId="1" r:id="rId3"/>
  </sheets>
  <definedNames>
    <definedName name="_xlnm._FilterDatabase" localSheetId="2" hidden="1">'19CTT2'!$A$1:$L$105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  <c r="R63" i="1" l="1"/>
  <c r="R67" i="1"/>
  <c r="U2" i="2" l="1"/>
  <c r="V2" i="3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2" i="3"/>
  <c r="X7" i="2" l="1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T3" i="2"/>
  <c r="X3" i="2" s="1"/>
  <c r="T4" i="2"/>
  <c r="X4" i="2" s="1"/>
  <c r="T5" i="2"/>
  <c r="X5" i="2" s="1"/>
  <c r="T6" i="2"/>
  <c r="X6" i="2" s="1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2" i="2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2" i="3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2" i="2"/>
  <c r="S1" i="1" l="1"/>
  <c r="S8" i="1"/>
  <c r="S13" i="1"/>
  <c r="S55" i="1"/>
  <c r="S6" i="1"/>
  <c r="S44" i="1"/>
  <c r="S17" i="1"/>
  <c r="S25" i="1"/>
  <c r="S45" i="1"/>
  <c r="S69" i="1"/>
  <c r="S46" i="1"/>
  <c r="S36" i="1"/>
  <c r="S70" i="1"/>
  <c r="S71" i="1"/>
  <c r="S47" i="1"/>
  <c r="S72" i="1"/>
  <c r="S56" i="1"/>
  <c r="S57" i="1"/>
  <c r="S37" i="1"/>
  <c r="S105" i="1"/>
  <c r="S3" i="1"/>
  <c r="S18" i="1"/>
  <c r="S73" i="1"/>
  <c r="S74" i="1"/>
  <c r="S4" i="1"/>
  <c r="S75" i="1"/>
  <c r="S5" i="1"/>
  <c r="S38" i="1"/>
  <c r="S9" i="1"/>
  <c r="S21" i="1"/>
  <c r="S26" i="1"/>
  <c r="S7" i="1"/>
  <c r="S48" i="1"/>
  <c r="S19" i="1"/>
  <c r="S10" i="1"/>
  <c r="S49" i="1"/>
  <c r="S14" i="1"/>
  <c r="S11" i="1"/>
  <c r="S76" i="1"/>
  <c r="S77" i="1"/>
  <c r="S58" i="1"/>
  <c r="S27" i="1"/>
  <c r="S50" i="1"/>
  <c r="S20" i="1"/>
  <c r="S28" i="1"/>
  <c r="S78" i="1"/>
  <c r="S59" i="1"/>
  <c r="S29" i="1"/>
  <c r="S60" i="1"/>
  <c r="S61" i="1"/>
  <c r="S80" i="1"/>
  <c r="S30" i="1"/>
  <c r="S81" i="1"/>
  <c r="S51" i="1"/>
  <c r="S82" i="1"/>
  <c r="S83" i="1"/>
  <c r="S84" i="1"/>
  <c r="S12" i="1"/>
  <c r="S85" i="1"/>
  <c r="S62" i="1"/>
  <c r="S86" i="1"/>
  <c r="S87" i="1"/>
  <c r="S88" i="1"/>
  <c r="S89" i="1"/>
  <c r="S90" i="1"/>
  <c r="S91" i="1"/>
  <c r="S106" i="1"/>
  <c r="S63" i="1"/>
  <c r="S22" i="1"/>
  <c r="S31" i="1"/>
  <c r="S32" i="1"/>
  <c r="S64" i="1"/>
  <c r="S52" i="1"/>
  <c r="S65" i="1"/>
  <c r="S92" i="1"/>
  <c r="S15" i="1"/>
  <c r="S93" i="1"/>
  <c r="S33" i="1"/>
  <c r="S94" i="1"/>
  <c r="S16" i="1"/>
  <c r="S34" i="1"/>
  <c r="S39" i="1"/>
  <c r="S95" i="1"/>
  <c r="S40" i="1"/>
  <c r="S66" i="1"/>
  <c r="S23" i="1"/>
  <c r="S96" i="1"/>
  <c r="S97" i="1"/>
  <c r="S35" i="1"/>
  <c r="S98" i="1"/>
  <c r="S67" i="1"/>
  <c r="S99" i="1"/>
  <c r="S100" i="1"/>
  <c r="S41" i="1"/>
  <c r="S68" i="1"/>
  <c r="S42" i="1"/>
  <c r="S43" i="1"/>
  <c r="S24" i="1"/>
  <c r="S101" i="1"/>
  <c r="S102" i="1"/>
  <c r="S53" i="1"/>
  <c r="S103" i="1"/>
  <c r="S54" i="1"/>
  <c r="S2" i="1"/>
  <c r="R79" i="1"/>
  <c r="S79" i="1" s="1"/>
  <c r="P1" i="1" l="1"/>
  <c r="U1" i="1" s="1"/>
  <c r="P8" i="1"/>
  <c r="U8" i="1" s="1"/>
  <c r="P13" i="1"/>
  <c r="U13" i="1" s="1"/>
  <c r="P55" i="1"/>
  <c r="U55" i="1" s="1"/>
  <c r="P6" i="1"/>
  <c r="U6" i="1" s="1"/>
  <c r="P44" i="1"/>
  <c r="U44" i="1" s="1"/>
  <c r="P17" i="1"/>
  <c r="U17" i="1" s="1"/>
  <c r="P25" i="1"/>
  <c r="U25" i="1" s="1"/>
  <c r="P45" i="1"/>
  <c r="U45" i="1" s="1"/>
  <c r="P69" i="1"/>
  <c r="U69" i="1" s="1"/>
  <c r="P46" i="1"/>
  <c r="U46" i="1" s="1"/>
  <c r="P36" i="1"/>
  <c r="U36" i="1" s="1"/>
  <c r="P70" i="1"/>
  <c r="U70" i="1" s="1"/>
  <c r="P71" i="1"/>
  <c r="U71" i="1" s="1"/>
  <c r="P47" i="1"/>
  <c r="U47" i="1" s="1"/>
  <c r="P72" i="1"/>
  <c r="U72" i="1" s="1"/>
  <c r="P56" i="1"/>
  <c r="U56" i="1" s="1"/>
  <c r="P57" i="1"/>
  <c r="U57" i="1" s="1"/>
  <c r="P37" i="1"/>
  <c r="U37" i="1" s="1"/>
  <c r="P105" i="1"/>
  <c r="U105" i="1" s="1"/>
  <c r="P3" i="1"/>
  <c r="U3" i="1" s="1"/>
  <c r="P18" i="1"/>
  <c r="U18" i="1" s="1"/>
  <c r="P73" i="1"/>
  <c r="U73" i="1" s="1"/>
  <c r="P74" i="1"/>
  <c r="U74" i="1" s="1"/>
  <c r="P4" i="1"/>
  <c r="U4" i="1" s="1"/>
  <c r="P75" i="1"/>
  <c r="U75" i="1" s="1"/>
  <c r="P5" i="1"/>
  <c r="U5" i="1" s="1"/>
  <c r="P38" i="1"/>
  <c r="U38" i="1" s="1"/>
  <c r="P9" i="1"/>
  <c r="U9" i="1" s="1"/>
  <c r="P21" i="1"/>
  <c r="U21" i="1" s="1"/>
  <c r="P26" i="1"/>
  <c r="U26" i="1" s="1"/>
  <c r="P7" i="1"/>
  <c r="U7" i="1" s="1"/>
  <c r="P48" i="1"/>
  <c r="U48" i="1" s="1"/>
  <c r="P19" i="1"/>
  <c r="U19" i="1" s="1"/>
  <c r="P10" i="1"/>
  <c r="U10" i="1" s="1"/>
  <c r="P49" i="1"/>
  <c r="U49" i="1" s="1"/>
  <c r="P14" i="1"/>
  <c r="U14" i="1" s="1"/>
  <c r="P11" i="1"/>
  <c r="U11" i="1" s="1"/>
  <c r="P76" i="1"/>
  <c r="U76" i="1" s="1"/>
  <c r="P77" i="1"/>
  <c r="U77" i="1" s="1"/>
  <c r="P58" i="1"/>
  <c r="U58" i="1" s="1"/>
  <c r="P27" i="1"/>
  <c r="U27" i="1" s="1"/>
  <c r="P50" i="1"/>
  <c r="U50" i="1" s="1"/>
  <c r="P20" i="1"/>
  <c r="U20" i="1" s="1"/>
  <c r="P28" i="1"/>
  <c r="U28" i="1" s="1"/>
  <c r="P78" i="1"/>
  <c r="U78" i="1" s="1"/>
  <c r="P59" i="1"/>
  <c r="U59" i="1" s="1"/>
  <c r="P29" i="1"/>
  <c r="U29" i="1" s="1"/>
  <c r="P79" i="1"/>
  <c r="U79" i="1" s="1"/>
  <c r="P60" i="1"/>
  <c r="U60" i="1" s="1"/>
  <c r="P61" i="1"/>
  <c r="U61" i="1" s="1"/>
  <c r="P80" i="1"/>
  <c r="U80" i="1" s="1"/>
  <c r="P30" i="1"/>
  <c r="U30" i="1" s="1"/>
  <c r="P81" i="1"/>
  <c r="U81" i="1" s="1"/>
  <c r="P51" i="1"/>
  <c r="U51" i="1" s="1"/>
  <c r="P82" i="1"/>
  <c r="U82" i="1" s="1"/>
  <c r="P83" i="1"/>
  <c r="U83" i="1" s="1"/>
  <c r="P84" i="1"/>
  <c r="U84" i="1" s="1"/>
  <c r="P12" i="1"/>
  <c r="U12" i="1" s="1"/>
  <c r="P85" i="1"/>
  <c r="U85" i="1" s="1"/>
  <c r="P62" i="1"/>
  <c r="U62" i="1" s="1"/>
  <c r="P86" i="1"/>
  <c r="U86" i="1" s="1"/>
  <c r="P87" i="1"/>
  <c r="U87" i="1" s="1"/>
  <c r="P88" i="1"/>
  <c r="U88" i="1" s="1"/>
  <c r="P89" i="1"/>
  <c r="U89" i="1" s="1"/>
  <c r="P90" i="1"/>
  <c r="U90" i="1" s="1"/>
  <c r="P91" i="1"/>
  <c r="U91" i="1" s="1"/>
  <c r="P106" i="1"/>
  <c r="U106" i="1" s="1"/>
  <c r="P63" i="1"/>
  <c r="U63" i="1" s="1"/>
  <c r="P22" i="1"/>
  <c r="U22" i="1" s="1"/>
  <c r="P31" i="1"/>
  <c r="U31" i="1" s="1"/>
  <c r="P32" i="1"/>
  <c r="U32" i="1" s="1"/>
  <c r="P64" i="1"/>
  <c r="U64" i="1" s="1"/>
  <c r="P52" i="1"/>
  <c r="U52" i="1" s="1"/>
  <c r="P65" i="1"/>
  <c r="U65" i="1" s="1"/>
  <c r="P92" i="1"/>
  <c r="U92" i="1" s="1"/>
  <c r="P15" i="1"/>
  <c r="U15" i="1" s="1"/>
  <c r="P93" i="1"/>
  <c r="U93" i="1" s="1"/>
  <c r="P33" i="1"/>
  <c r="U33" i="1" s="1"/>
  <c r="P94" i="1"/>
  <c r="U94" i="1" s="1"/>
  <c r="P16" i="1"/>
  <c r="U16" i="1" s="1"/>
  <c r="P34" i="1"/>
  <c r="U34" i="1" s="1"/>
  <c r="P39" i="1"/>
  <c r="U39" i="1" s="1"/>
  <c r="P95" i="1"/>
  <c r="U95" i="1" s="1"/>
  <c r="P40" i="1"/>
  <c r="U40" i="1" s="1"/>
  <c r="P66" i="1"/>
  <c r="U66" i="1" s="1"/>
  <c r="P23" i="1"/>
  <c r="U23" i="1" s="1"/>
  <c r="P96" i="1"/>
  <c r="U96" i="1" s="1"/>
  <c r="P97" i="1"/>
  <c r="U97" i="1" s="1"/>
  <c r="P35" i="1"/>
  <c r="U35" i="1" s="1"/>
  <c r="P98" i="1"/>
  <c r="U98" i="1" s="1"/>
  <c r="P67" i="1"/>
  <c r="U67" i="1" s="1"/>
  <c r="P99" i="1"/>
  <c r="U99" i="1" s="1"/>
  <c r="P100" i="1"/>
  <c r="U100" i="1" s="1"/>
  <c r="P41" i="1"/>
  <c r="U41" i="1" s="1"/>
  <c r="P68" i="1"/>
  <c r="U68" i="1" s="1"/>
  <c r="P42" i="1"/>
  <c r="U42" i="1" s="1"/>
  <c r="P43" i="1"/>
  <c r="U43" i="1" s="1"/>
  <c r="P24" i="1"/>
  <c r="U24" i="1" s="1"/>
  <c r="P101" i="1"/>
  <c r="U101" i="1" s="1"/>
  <c r="P102" i="1"/>
  <c r="U102" i="1" s="1"/>
  <c r="P53" i="1"/>
  <c r="U53" i="1" s="1"/>
  <c r="P103" i="1"/>
  <c r="U103" i="1" s="1"/>
  <c r="P54" i="1"/>
  <c r="U54" i="1" s="1"/>
  <c r="U2" i="1"/>
  <c r="Z2" i="1" l="1"/>
  <c r="AB2" i="1" s="1"/>
  <c r="AC2" i="1" s="1"/>
  <c r="Z1" i="1"/>
  <c r="AB1" i="1" s="1"/>
  <c r="AC1" i="1" s="1"/>
  <c r="Z8" i="1"/>
  <c r="AB8" i="1" s="1"/>
  <c r="AC8" i="1" s="1"/>
  <c r="Z13" i="1"/>
  <c r="AB13" i="1" s="1"/>
  <c r="AC13" i="1" s="1"/>
  <c r="Z6" i="1"/>
  <c r="AB6" i="1" s="1"/>
  <c r="AC6" i="1" s="1"/>
  <c r="Z44" i="1"/>
  <c r="AB44" i="1" s="1"/>
  <c r="AC44" i="1" s="1"/>
  <c r="Z17" i="1"/>
  <c r="AB17" i="1" s="1"/>
  <c r="AC17" i="1" s="1"/>
  <c r="Z25" i="1"/>
  <c r="AB25" i="1" s="1"/>
  <c r="AC25" i="1" s="1"/>
  <c r="Z45" i="1"/>
  <c r="AB45" i="1" s="1"/>
  <c r="AC45" i="1" s="1"/>
  <c r="Z69" i="1"/>
  <c r="AB69" i="1" s="1"/>
  <c r="AC69" i="1" s="1"/>
  <c r="Z46" i="1"/>
  <c r="AB46" i="1" s="1"/>
  <c r="AC46" i="1" s="1"/>
  <c r="Z36" i="1"/>
  <c r="AB36" i="1" s="1"/>
  <c r="AC36" i="1" s="1"/>
  <c r="Z70" i="1"/>
  <c r="AB70" i="1" s="1"/>
  <c r="AC70" i="1" s="1"/>
  <c r="Z71" i="1"/>
  <c r="AB71" i="1" s="1"/>
  <c r="AC71" i="1" s="1"/>
  <c r="Z47" i="1"/>
  <c r="AB47" i="1" s="1"/>
  <c r="AC47" i="1" s="1"/>
  <c r="Z72" i="1"/>
  <c r="AB72" i="1" s="1"/>
  <c r="AC72" i="1" s="1"/>
  <c r="Z56" i="1"/>
  <c r="AB56" i="1" s="1"/>
  <c r="AC56" i="1" s="1"/>
  <c r="Z57" i="1"/>
  <c r="AB57" i="1" s="1"/>
  <c r="AC57" i="1" s="1"/>
  <c r="Z37" i="1"/>
  <c r="AB37" i="1" s="1"/>
  <c r="AC37" i="1" s="1"/>
  <c r="Z105" i="1"/>
  <c r="AB105" i="1" s="1"/>
  <c r="Z3" i="1"/>
  <c r="AB3" i="1" s="1"/>
  <c r="AC3" i="1" s="1"/>
  <c r="Z18" i="1"/>
  <c r="AB18" i="1" s="1"/>
  <c r="AC18" i="1" s="1"/>
  <c r="Z73" i="1"/>
  <c r="AB73" i="1" s="1"/>
  <c r="AC73" i="1" s="1"/>
  <c r="Z74" i="1"/>
  <c r="AB74" i="1" s="1"/>
  <c r="AC74" i="1" s="1"/>
  <c r="Z4" i="1"/>
  <c r="AB4" i="1" s="1"/>
  <c r="AC4" i="1" s="1"/>
  <c r="Z75" i="1"/>
  <c r="AB75" i="1" s="1"/>
  <c r="AC75" i="1" s="1"/>
  <c r="Z5" i="1"/>
  <c r="AB5" i="1" s="1"/>
  <c r="AC5" i="1" s="1"/>
  <c r="Z38" i="1"/>
  <c r="AB38" i="1" s="1"/>
  <c r="AC38" i="1" s="1"/>
  <c r="Z9" i="1"/>
  <c r="AB9" i="1" s="1"/>
  <c r="AC9" i="1" s="1"/>
  <c r="Z21" i="1"/>
  <c r="AB21" i="1" s="1"/>
  <c r="AC21" i="1" s="1"/>
  <c r="Z26" i="1"/>
  <c r="AB26" i="1" s="1"/>
  <c r="AC26" i="1" s="1"/>
  <c r="Z7" i="1"/>
  <c r="AB7" i="1" s="1"/>
  <c r="AC7" i="1" s="1"/>
  <c r="Z48" i="1"/>
  <c r="AB48" i="1" s="1"/>
  <c r="AC48" i="1" s="1"/>
  <c r="Z19" i="1"/>
  <c r="AB19" i="1" s="1"/>
  <c r="AC19" i="1" s="1"/>
  <c r="Z10" i="1"/>
  <c r="AB10" i="1" s="1"/>
  <c r="AC10" i="1" s="1"/>
  <c r="Z49" i="1"/>
  <c r="AB49" i="1" s="1"/>
  <c r="AC49" i="1" s="1"/>
  <c r="Z14" i="1"/>
  <c r="AB14" i="1" s="1"/>
  <c r="AC14" i="1" s="1"/>
  <c r="Z11" i="1"/>
  <c r="AB11" i="1" s="1"/>
  <c r="AC11" i="1" s="1"/>
  <c r="Z76" i="1"/>
  <c r="AB76" i="1" s="1"/>
  <c r="AC76" i="1" s="1"/>
  <c r="Z77" i="1"/>
  <c r="AB77" i="1" s="1"/>
  <c r="AC77" i="1" s="1"/>
  <c r="Z58" i="1"/>
  <c r="AB58" i="1" s="1"/>
  <c r="AC58" i="1" s="1"/>
  <c r="Z27" i="1"/>
  <c r="AB27" i="1" s="1"/>
  <c r="AC27" i="1" s="1"/>
  <c r="Z50" i="1"/>
  <c r="AB50" i="1" s="1"/>
  <c r="AC50" i="1" s="1"/>
  <c r="Z20" i="1"/>
  <c r="AB20" i="1" s="1"/>
  <c r="AC20" i="1" s="1"/>
  <c r="Z28" i="1"/>
  <c r="AB28" i="1" s="1"/>
  <c r="AC28" i="1" s="1"/>
  <c r="Z78" i="1"/>
  <c r="AB78" i="1" s="1"/>
  <c r="AC78" i="1" s="1"/>
  <c r="Z59" i="1"/>
  <c r="AB59" i="1" s="1"/>
  <c r="AC59" i="1" s="1"/>
  <c r="Z29" i="1"/>
  <c r="AB29" i="1" s="1"/>
  <c r="AC29" i="1" s="1"/>
  <c r="Z79" i="1"/>
  <c r="AB79" i="1" s="1"/>
  <c r="AC79" i="1" s="1"/>
  <c r="Z60" i="1"/>
  <c r="AB60" i="1" s="1"/>
  <c r="AC60" i="1" s="1"/>
  <c r="Z61" i="1"/>
  <c r="AB61" i="1" s="1"/>
  <c r="AC61" i="1" s="1"/>
  <c r="Z80" i="1"/>
  <c r="AB80" i="1" s="1"/>
  <c r="AC80" i="1" s="1"/>
  <c r="Z30" i="1"/>
  <c r="AB30" i="1" s="1"/>
  <c r="AC30" i="1" s="1"/>
  <c r="Z81" i="1"/>
  <c r="AB81" i="1" s="1"/>
  <c r="AC81" i="1" s="1"/>
  <c r="Z51" i="1"/>
  <c r="AB51" i="1" s="1"/>
  <c r="AC51" i="1" s="1"/>
  <c r="Z82" i="1"/>
  <c r="AB82" i="1" s="1"/>
  <c r="AC82" i="1" s="1"/>
  <c r="Z83" i="1"/>
  <c r="AB83" i="1" s="1"/>
  <c r="AC83" i="1" s="1"/>
  <c r="Z84" i="1"/>
  <c r="AB84" i="1" s="1"/>
  <c r="AC84" i="1" s="1"/>
  <c r="Z12" i="1"/>
  <c r="AB12" i="1" s="1"/>
  <c r="AC12" i="1" s="1"/>
  <c r="Z85" i="1"/>
  <c r="AB85" i="1" s="1"/>
  <c r="AC85" i="1" s="1"/>
  <c r="Z62" i="1"/>
  <c r="AB62" i="1" s="1"/>
  <c r="AC62" i="1" s="1"/>
  <c r="Z86" i="1"/>
  <c r="AB86" i="1" s="1"/>
  <c r="AC86" i="1" s="1"/>
  <c r="Z87" i="1"/>
  <c r="AB87" i="1" s="1"/>
  <c r="AC87" i="1" s="1"/>
  <c r="Z88" i="1"/>
  <c r="AB88" i="1" s="1"/>
  <c r="AC88" i="1" s="1"/>
  <c r="Z89" i="1"/>
  <c r="AB89" i="1" s="1"/>
  <c r="AC89" i="1" s="1"/>
  <c r="Z90" i="1"/>
  <c r="AB90" i="1" s="1"/>
  <c r="AC90" i="1" s="1"/>
  <c r="Z91" i="1"/>
  <c r="AB91" i="1" s="1"/>
  <c r="AC91" i="1" s="1"/>
  <c r="Z106" i="1"/>
  <c r="AB106" i="1" s="1"/>
  <c r="Z63" i="1"/>
  <c r="AB63" i="1" s="1"/>
  <c r="AC63" i="1" s="1"/>
  <c r="Z22" i="1"/>
  <c r="AB22" i="1" s="1"/>
  <c r="AC22" i="1" s="1"/>
  <c r="Z31" i="1"/>
  <c r="AB31" i="1" s="1"/>
  <c r="AC31" i="1" s="1"/>
  <c r="Z32" i="1"/>
  <c r="AB32" i="1" s="1"/>
  <c r="AC32" i="1" s="1"/>
  <c r="Z64" i="1"/>
  <c r="AB64" i="1" s="1"/>
  <c r="AC64" i="1" s="1"/>
  <c r="Z52" i="1"/>
  <c r="AB52" i="1" s="1"/>
  <c r="AC52" i="1" s="1"/>
  <c r="Z65" i="1"/>
  <c r="AB65" i="1" s="1"/>
  <c r="AC65" i="1" s="1"/>
  <c r="Z92" i="1"/>
  <c r="AB92" i="1" s="1"/>
  <c r="AC92" i="1" s="1"/>
  <c r="Z15" i="1"/>
  <c r="AB15" i="1" s="1"/>
  <c r="AC15" i="1" s="1"/>
  <c r="Z93" i="1"/>
  <c r="AB93" i="1" s="1"/>
  <c r="AC93" i="1" s="1"/>
  <c r="Z33" i="1"/>
  <c r="AB33" i="1" s="1"/>
  <c r="AC33" i="1" s="1"/>
  <c r="Z94" i="1"/>
  <c r="AB94" i="1" s="1"/>
  <c r="AC94" i="1" s="1"/>
  <c r="Z16" i="1"/>
  <c r="AB16" i="1" s="1"/>
  <c r="AC16" i="1" s="1"/>
  <c r="Z34" i="1"/>
  <c r="AB34" i="1" s="1"/>
  <c r="AC34" i="1" s="1"/>
  <c r="Z39" i="1"/>
  <c r="AB39" i="1" s="1"/>
  <c r="AC39" i="1" s="1"/>
  <c r="Z95" i="1"/>
  <c r="AB95" i="1" s="1"/>
  <c r="AC95" i="1" s="1"/>
  <c r="Z40" i="1"/>
  <c r="AB40" i="1" s="1"/>
  <c r="AC40" i="1" s="1"/>
  <c r="Z66" i="1"/>
  <c r="AB66" i="1" s="1"/>
  <c r="AC66" i="1" s="1"/>
  <c r="Z23" i="1"/>
  <c r="AB23" i="1" s="1"/>
  <c r="AC23" i="1" s="1"/>
  <c r="Z96" i="1"/>
  <c r="AB96" i="1" s="1"/>
  <c r="AC96" i="1" s="1"/>
  <c r="Z97" i="1"/>
  <c r="AB97" i="1" s="1"/>
  <c r="AC97" i="1" s="1"/>
  <c r="Z35" i="1"/>
  <c r="AB35" i="1" s="1"/>
  <c r="AC35" i="1" s="1"/>
  <c r="Z98" i="1"/>
  <c r="AB98" i="1" s="1"/>
  <c r="AC98" i="1" s="1"/>
  <c r="Z67" i="1"/>
  <c r="AB67" i="1" s="1"/>
  <c r="AC67" i="1" s="1"/>
  <c r="Z99" i="1"/>
  <c r="AB99" i="1" s="1"/>
  <c r="AC99" i="1" s="1"/>
  <c r="Z100" i="1"/>
  <c r="AB100" i="1" s="1"/>
  <c r="AC100" i="1" s="1"/>
  <c r="Z41" i="1"/>
  <c r="AB41" i="1" s="1"/>
  <c r="AC41" i="1" s="1"/>
  <c r="Z68" i="1"/>
  <c r="AB68" i="1" s="1"/>
  <c r="AC68" i="1" s="1"/>
  <c r="Z42" i="1"/>
  <c r="AB42" i="1" s="1"/>
  <c r="AC42" i="1" s="1"/>
  <c r="Z43" i="1"/>
  <c r="AB43" i="1" s="1"/>
  <c r="AC43" i="1" s="1"/>
  <c r="Z24" i="1"/>
  <c r="AB24" i="1" s="1"/>
  <c r="AC24" i="1" s="1"/>
  <c r="Z101" i="1"/>
  <c r="AB101" i="1" s="1"/>
  <c r="AC101" i="1" s="1"/>
  <c r="Z102" i="1"/>
  <c r="AB102" i="1" s="1"/>
  <c r="AC102" i="1" s="1"/>
  <c r="Z53" i="1"/>
  <c r="AB53" i="1" s="1"/>
  <c r="AC53" i="1" s="1"/>
  <c r="Z103" i="1"/>
  <c r="AB103" i="1" s="1"/>
  <c r="AC103" i="1" s="1"/>
  <c r="Z54" i="1"/>
  <c r="AB54" i="1" s="1"/>
  <c r="AC54" i="1" s="1"/>
  <c r="Z55" i="1"/>
  <c r="AB55" i="1" s="1"/>
  <c r="AC55" i="1" s="1"/>
</calcChain>
</file>

<file path=xl/sharedStrings.xml><?xml version="1.0" encoding="utf-8"?>
<sst xmlns="http://schemas.openxmlformats.org/spreadsheetml/2006/main" count="2624" uniqueCount="411">
  <si>
    <t>19CTT2B</t>
  </si>
  <si>
    <t>Họ và tên</t>
  </si>
  <si>
    <t>Tên nhóm</t>
  </si>
  <si>
    <t>+off</t>
  </si>
  <si>
    <t>Nộp bài onl</t>
  </si>
  <si>
    <t>+PB(Onl+Off)</t>
  </si>
  <si>
    <t>HW1</t>
  </si>
  <si>
    <t>HW2</t>
  </si>
  <si>
    <t>Test_DHR</t>
  </si>
  <si>
    <t>Test_Lab (15%)</t>
  </si>
  <si>
    <t>HW+Test (15%)</t>
  </si>
  <si>
    <t>BT Cá nhân (10%)</t>
  </si>
  <si>
    <t>+TK</t>
  </si>
  <si>
    <t>CK</t>
  </si>
  <si>
    <t>TK</t>
  </si>
  <si>
    <t>MTH00082 - Thực hành vi tích phân 2B</t>
  </si>
  <si>
    <t>0</t>
  </si>
  <si>
    <t>40</t>
  </si>
  <si>
    <t>2019</t>
  </si>
  <si>
    <t>T5(8.5-10)-P.cs2:PMT_NÐH4.1</t>
  </si>
  <si>
    <t>19120303</t>
  </si>
  <si>
    <t>Lê Trúc Ngân</t>
  </si>
  <si>
    <t>21/07/2001</t>
  </si>
  <si>
    <t>17/01/2020</t>
  </si>
  <si>
    <t>19120321</t>
  </si>
  <si>
    <t>Lê Thị Ngọc Như</t>
  </si>
  <si>
    <t>12/03/2001</t>
  </si>
  <si>
    <t>19120331</t>
  </si>
  <si>
    <t>Phạm Lưu Mỹ Phúc</t>
  </si>
  <si>
    <t>05/12/2001</t>
  </si>
  <si>
    <t>19120346</t>
  </si>
  <si>
    <t>Phan Vũ Trúc Quỳnh</t>
  </si>
  <si>
    <t>26/10/2001</t>
  </si>
  <si>
    <t>19120364</t>
  </si>
  <si>
    <t>Nguyễn Đắc Thắng</t>
  </si>
  <si>
    <t>23/11/2001</t>
  </si>
  <si>
    <t>19120368</t>
  </si>
  <si>
    <t>Đỗ Xuân Thanh</t>
  </si>
  <si>
    <t>29/10/2001</t>
  </si>
  <si>
    <t>19120388</t>
  </si>
  <si>
    <t>Nguyễn Minh Thuận</t>
  </si>
  <si>
    <t>14/05/2001</t>
  </si>
  <si>
    <t>19120389</t>
  </si>
  <si>
    <t>Tô Gia Thuận</t>
  </si>
  <si>
    <t>16/10/2001</t>
  </si>
  <si>
    <t>19120299</t>
  </si>
  <si>
    <t>Nguyễn Thế Nam</t>
  </si>
  <si>
    <t>19/10/2001</t>
  </si>
  <si>
    <t>Cậu Vàng</t>
  </si>
  <si>
    <t>19120311</t>
  </si>
  <si>
    <t>Phạm Phước Nguyên</t>
  </si>
  <si>
    <t>19120325</t>
  </si>
  <si>
    <t>Đinh Huỳnh Tiến Phú</t>
  </si>
  <si>
    <t>10/11/2001</t>
  </si>
  <si>
    <t>19120330</t>
  </si>
  <si>
    <t>Nguyễn Đoan Phúc</t>
  </si>
  <si>
    <t>28/12/2001</t>
  </si>
  <si>
    <t>19120361</t>
  </si>
  <si>
    <t>Đặng Đức Thắng</t>
  </si>
  <si>
    <t>01/03/2001</t>
  </si>
  <si>
    <t>19120390</t>
  </si>
  <si>
    <t>Trịnh Thị Thùy</t>
  </si>
  <si>
    <t>15/01/2001</t>
  </si>
  <si>
    <t>19120400</t>
  </si>
  <si>
    <t>Trần Đắc Toàn</t>
  </si>
  <si>
    <t>01/10/2001</t>
  </si>
  <si>
    <t>19120302</t>
  </si>
  <si>
    <t>Đoàn Thu Ngân</t>
  </si>
  <si>
    <t>19/09/2001</t>
  </si>
  <si>
    <t>KiemKhongRa</t>
  </si>
  <si>
    <t>19120315</t>
  </si>
  <si>
    <t>Lương Ánh Nguyệt</t>
  </si>
  <si>
    <t>14/07/2001</t>
  </si>
  <si>
    <t>19120301</t>
  </si>
  <si>
    <t>Võ Thành Nam</t>
  </si>
  <si>
    <t>04/05/2001</t>
  </si>
  <si>
    <t>The Highlights</t>
  </si>
  <si>
    <t>19120296</t>
  </si>
  <si>
    <t>Đỗ Hoài Nam</t>
  </si>
  <si>
    <t>17/05/2001</t>
  </si>
  <si>
    <t>ThucHanhVtp</t>
  </si>
  <si>
    <t>19120318</t>
  </si>
  <si>
    <t>Trương Minh Nhật</t>
  </si>
  <si>
    <t>30/08/2001</t>
  </si>
  <si>
    <t>19120328</t>
  </si>
  <si>
    <t>Võ Trọng Phú</t>
  </si>
  <si>
    <t>28/10/2001</t>
  </si>
  <si>
    <t>19120374</t>
  </si>
  <si>
    <t>Vũ Công Thành</t>
  </si>
  <si>
    <t>31/08/2001</t>
  </si>
  <si>
    <t>19120384</t>
  </si>
  <si>
    <t>Nguyễn Trung Thời</t>
  </si>
  <si>
    <t>07/06/2001</t>
  </si>
  <si>
    <t>19120387</t>
  </si>
  <si>
    <t>Lê Sỹ Thuần</t>
  </si>
  <si>
    <t>18/03/2001</t>
  </si>
  <si>
    <t>19120402</t>
  </si>
  <si>
    <t>Huỳnh Nguyễn Sơn Trà</t>
  </si>
  <si>
    <t>11/01/2001</t>
  </si>
  <si>
    <t>19120338</t>
  </si>
  <si>
    <t>Trần Hoàng Quân</t>
  </si>
  <si>
    <t>22/11/2001</t>
  </si>
  <si>
    <t>Wibu</t>
  </si>
  <si>
    <t>19120347</t>
  </si>
  <si>
    <t>Trần Ngọc Sang</t>
  </si>
  <si>
    <t>30/03/2001</t>
  </si>
  <si>
    <t>19120349</t>
  </si>
  <si>
    <t>Lê Hùng Sơn</t>
  </si>
  <si>
    <t>25/02/2000</t>
  </si>
  <si>
    <t>LT</t>
  </si>
  <si>
    <t>19120383</t>
  </si>
  <si>
    <t>Huỳnh Tấn Thọ</t>
  </si>
  <si>
    <t>19120407</t>
  </si>
  <si>
    <t>Lâm Hải Triều</t>
  </si>
  <si>
    <t>11/08/2001</t>
  </si>
  <si>
    <t>19120336</t>
  </si>
  <si>
    <t>Đinh Trọng Quân</t>
  </si>
  <si>
    <t>27/04/2001</t>
  </si>
  <si>
    <t>xxx</t>
  </si>
  <si>
    <t>1712627</t>
  </si>
  <si>
    <t>HỒ THANH NHÂN</t>
  </si>
  <si>
    <t>27/07/1999</t>
  </si>
  <si>
    <t>10/02/2020</t>
  </si>
  <si>
    <t>1712736</t>
  </si>
  <si>
    <t>NGUYỄN THÀNH SỬU</t>
  </si>
  <si>
    <t>12/06/1997</t>
  </si>
  <si>
    <t>18120326</t>
  </si>
  <si>
    <t>PHẠM MINH ĐỨC</t>
  </si>
  <si>
    <t>04/09/1999</t>
  </si>
  <si>
    <t>27/02/2020</t>
  </si>
  <si>
    <t>18120424</t>
  </si>
  <si>
    <t>VÕ ĐĂNG KHOA</t>
  </si>
  <si>
    <t>02/01/2000</t>
  </si>
  <si>
    <t>19120297</t>
  </si>
  <si>
    <t>Đoàn Việt Nam</t>
  </si>
  <si>
    <t>14/09/2001</t>
  </si>
  <si>
    <t>19120366</t>
  </si>
  <si>
    <t>Nguyễn Quốc Thắng</t>
  </si>
  <si>
    <t>28/03/2001</t>
  </si>
  <si>
    <t>19130126</t>
  </si>
  <si>
    <t>Nguyễn Phước Quý Trung</t>
  </si>
  <si>
    <t>23/11/1999</t>
  </si>
  <si>
    <t>19CTT2C</t>
  </si>
  <si>
    <t>+CK</t>
  </si>
  <si>
    <t>+PB(onl+off)</t>
  </si>
  <si>
    <t>T5(6-7.5)-P.cs2:PMT_NÐH4.1</t>
  </si>
  <si>
    <t>18120447</t>
  </si>
  <si>
    <t>LÊ HOÀNG LONG</t>
  </si>
  <si>
    <t>abc</t>
  </si>
  <si>
    <t>19120418</t>
  </si>
  <si>
    <t>Phan Công Tuấn</t>
  </si>
  <si>
    <t>19120441</t>
  </si>
  <si>
    <t>Điểu Kham</t>
  </si>
  <si>
    <t>19120443</t>
  </si>
  <si>
    <t>Hoàng Văn Tiệp</t>
  </si>
  <si>
    <t>19120444</t>
  </si>
  <si>
    <t>Nay Wĩ</t>
  </si>
  <si>
    <t>19120459</t>
  </si>
  <si>
    <t>HỒ ANH BÌNH</t>
  </si>
  <si>
    <t>19120464</t>
  </si>
  <si>
    <t>PHẠM NGỌC CƯỜNG</t>
  </si>
  <si>
    <t>19120472</t>
  </si>
  <si>
    <t>NGUYỄN VĂN TUẤN ĐẠT</t>
  </si>
  <si>
    <t>19120421</t>
  </si>
  <si>
    <t>Nguyễn Công Nhật Tùng</t>
  </si>
  <si>
    <t>Ông giáo</t>
  </si>
  <si>
    <t>19120422</t>
  </si>
  <si>
    <t>Nguyễn Huy Tùng</t>
  </si>
  <si>
    <t>19120426</t>
  </si>
  <si>
    <t>Phan Đặng Diễm Uyên</t>
  </si>
  <si>
    <t>19120433</t>
  </si>
  <si>
    <t>Lưu Đức Vũ</t>
  </si>
  <si>
    <t>19120445</t>
  </si>
  <si>
    <t>NGUYỄN QUANG AN</t>
  </si>
  <si>
    <t>19120456</t>
  </si>
  <si>
    <t>NGUYỄN PHAN QUỐC BẢO</t>
  </si>
  <si>
    <t>19120458</t>
  </si>
  <si>
    <t>TRẦN THÁI BẢO</t>
  </si>
  <si>
    <t>19120461</t>
  </si>
  <si>
    <t>NGUYỄN MẠCH QUAN BÌNH</t>
  </si>
  <si>
    <t>19120462</t>
  </si>
  <si>
    <t>LỤC MINH BỬU</t>
  </si>
  <si>
    <t>19120469</t>
  </si>
  <si>
    <t>SỬ NHẬT ĐĂNG</t>
  </si>
  <si>
    <t>19120412</t>
  </si>
  <si>
    <t>Nguyễn Minh Tú</t>
  </si>
  <si>
    <t>19120423</t>
  </si>
  <si>
    <t>Phạm Sơn Tùng</t>
  </si>
  <si>
    <t>19120442</t>
  </si>
  <si>
    <t>Trần Thảo Sương</t>
  </si>
  <si>
    <t>19120453</t>
  </si>
  <si>
    <t>NGUYỄN DƯƠNG GIA BÂN</t>
  </si>
  <si>
    <t>19120454</t>
  </si>
  <si>
    <t>BÙI QUANG BẢO</t>
  </si>
  <si>
    <t>19120465</t>
  </si>
  <si>
    <t>TRẦN VŨ VIỆT CƯỜNG</t>
  </si>
  <si>
    <t>19120473</t>
  </si>
  <si>
    <t>PHẠM THÀNH ĐẠT</t>
  </si>
  <si>
    <t>19120474</t>
  </si>
  <si>
    <t>TRƯƠNG TẤN ĐẠT</t>
  </si>
  <si>
    <t>19120416</t>
  </si>
  <si>
    <t>Nguyễn Anh Tuấn</t>
  </si>
  <si>
    <t>XXX</t>
  </si>
  <si>
    <t>19120432</t>
  </si>
  <si>
    <t>Hoàng Anh Vũ</t>
  </si>
  <si>
    <t>19120450</t>
  </si>
  <si>
    <t>Nguyễn Quốc Anh</t>
  </si>
  <si>
    <t>19120451</t>
  </si>
  <si>
    <t>NGUYỄN TUẤN ANH</t>
  </si>
  <si>
    <t>19120452</t>
  </si>
  <si>
    <t>TRẦN TRỌNG HOÀNG ANH</t>
  </si>
  <si>
    <t>19120457</t>
  </si>
  <si>
    <t>TRẦN MINH BẢO</t>
  </si>
  <si>
    <t>19120466</t>
  </si>
  <si>
    <t>NGUYỄN PHÙNG MAI ĐAN</t>
  </si>
  <si>
    <t>19120467</t>
  </si>
  <si>
    <t>NGÔ HỮU ĐANG</t>
  </si>
  <si>
    <t>19120468</t>
  </si>
  <si>
    <t>HUỲNH HẢI ĐĂNG</t>
  </si>
  <si>
    <t>19120470</t>
  </si>
  <si>
    <t>HUỲNH TIẾN ĐẠT</t>
  </si>
  <si>
    <t>18120274</t>
  </si>
  <si>
    <t>TRẦN MINH ÂN</t>
  </si>
  <si>
    <t>18120647</t>
  </si>
  <si>
    <t>LÊ THANH VIỄN</t>
  </si>
  <si>
    <t>19120440</t>
  </si>
  <si>
    <t>Trần Lê Phước Thịnh</t>
  </si>
  <si>
    <t>19120463</t>
  </si>
  <si>
    <t>LÊ THANH CHÂU</t>
  </si>
  <si>
    <t>19CTT2</t>
  </si>
  <si>
    <t>STT</t>
  </si>
  <si>
    <t>MHP</t>
  </si>
  <si>
    <t>TKB</t>
  </si>
  <si>
    <t>MSSV</t>
  </si>
  <si>
    <t>BT Nhóm (20%)</t>
  </si>
  <si>
    <t>+Online(4W)</t>
  </si>
  <si>
    <t>+ off</t>
  </si>
  <si>
    <t>+PB</t>
  </si>
  <si>
    <t>+ CK(ở lớp)</t>
  </si>
  <si>
    <t>+CK(Moodle)</t>
  </si>
  <si>
    <t>NT/LT</t>
  </si>
  <si>
    <t>Test_N (Lim)</t>
  </si>
  <si>
    <t>Test_N (Int)</t>
  </si>
  <si>
    <t>Test_TichPhan(HS4)</t>
  </si>
  <si>
    <t>Kiểm tra(20%)</t>
  </si>
  <si>
    <t>TK(Rounded)</t>
  </si>
  <si>
    <t>1319161</t>
  </si>
  <si>
    <t>Đặng Hữu</t>
  </si>
  <si>
    <t>MTH00004 - Vi tích phân 2B</t>
  </si>
  <si>
    <t>116</t>
  </si>
  <si>
    <t>T2(6-9)-P.cs2:D103</t>
  </si>
  <si>
    <t>1513146</t>
  </si>
  <si>
    <t>ĐẶNG LÊ TRUNG QUÂN</t>
  </si>
  <si>
    <t>03/01/1997</t>
  </si>
  <si>
    <t>1519166</t>
  </si>
  <si>
    <t>VÕ TRỊNH BỘI QUYÊN</t>
  </si>
  <si>
    <t>25/11/1997</t>
  </si>
  <si>
    <t>Boring_Grp</t>
  </si>
  <si>
    <t>1612440</t>
  </si>
  <si>
    <t>TRẦN NGÔ ANH  NGUYÊN</t>
  </si>
  <si>
    <t>14/07/1998</t>
  </si>
  <si>
    <t>4a</t>
  </si>
  <si>
    <t>1613067</t>
  </si>
  <si>
    <t>BÙI NGÔ MINH  HOÀNG</t>
  </si>
  <si>
    <t>1621005</t>
  </si>
  <si>
    <t>NGUYỄN LÊ GIA  BẢO</t>
  </si>
  <si>
    <t>08/03/1998</t>
  </si>
  <si>
    <t>19120179</t>
  </si>
  <si>
    <t>Võ Trương Trung Chánh</t>
  </si>
  <si>
    <t>15/03/2001</t>
  </si>
  <si>
    <t>BaRoiBeo</t>
  </si>
  <si>
    <t>19120186</t>
  </si>
  <si>
    <t>Đỗ Lê Khánh Đăng</t>
  </si>
  <si>
    <t>19120189</t>
  </si>
  <si>
    <t>Lê Tiến Đạt</t>
  </si>
  <si>
    <t>20/08/2001</t>
  </si>
  <si>
    <t>19120190</t>
  </si>
  <si>
    <t>Nguyễn Văn Đạt</t>
  </si>
  <si>
    <t>07/08/2001</t>
  </si>
  <si>
    <t>19120192</t>
  </si>
  <si>
    <t>Trịnh Quyền Đế</t>
  </si>
  <si>
    <t>25/12/2001</t>
  </si>
  <si>
    <t>Binary</t>
  </si>
  <si>
    <t>19120193</t>
  </si>
  <si>
    <t>Lâm Khả Doãn</t>
  </si>
  <si>
    <t>19120206</t>
  </si>
  <si>
    <t>Bùi Thanh Duy</t>
  </si>
  <si>
    <t>ChuaCoTen</t>
  </si>
  <si>
    <t>19120207</t>
  </si>
  <si>
    <t>Hồ Hoàng Duy</t>
  </si>
  <si>
    <t>23/07/1998</t>
  </si>
  <si>
    <t>19120212</t>
  </si>
  <si>
    <t>Vũ Công Duy</t>
  </si>
  <si>
    <t>21/03/2001</t>
  </si>
  <si>
    <t>MotHaiBa</t>
  </si>
  <si>
    <t>19120216</t>
  </si>
  <si>
    <t>Nguyễn Thụy Ngọc Hân</t>
  </si>
  <si>
    <t>29/09/2001</t>
  </si>
  <si>
    <t>19120217</t>
  </si>
  <si>
    <t>Trần Mỹ Hân</t>
  </si>
  <si>
    <t>02/05/2001</t>
  </si>
  <si>
    <t>19120218</t>
  </si>
  <si>
    <t>Nguyễn Xuân Hạnh</t>
  </si>
  <si>
    <t>18/04/2001</t>
  </si>
  <si>
    <t>19120219</t>
  </si>
  <si>
    <t>Hà Chí Hào</t>
  </si>
  <si>
    <t>07/09/2001</t>
  </si>
  <si>
    <t>19120220</t>
  </si>
  <si>
    <t>Nhiêu Gia Hào</t>
  </si>
  <si>
    <t>11/05/2001</t>
  </si>
  <si>
    <t>19120222</t>
  </si>
  <si>
    <t>Trương Công Hậu</t>
  </si>
  <si>
    <t>09/03/2001</t>
  </si>
  <si>
    <t>19120223</t>
  </si>
  <si>
    <t>Võ Văn Hậu</t>
  </si>
  <si>
    <t>07/07/2001</t>
  </si>
  <si>
    <t>19120231</t>
  </si>
  <si>
    <t>Phạm Thế Hòa</t>
  </si>
  <si>
    <t>19120237</t>
  </si>
  <si>
    <t>Nguyễn Thành Hưng</t>
  </si>
  <si>
    <t>19120242</t>
  </si>
  <si>
    <t>Ngô Trường Huy</t>
  </si>
  <si>
    <t>21/06/2001</t>
  </si>
  <si>
    <t>19120245</t>
  </si>
  <si>
    <t>Trương Quang Huy</t>
  </si>
  <si>
    <t>09/08/2001</t>
  </si>
  <si>
    <t>19120252</t>
  </si>
  <si>
    <t>Hà Bảo Khang</t>
  </si>
  <si>
    <t>07/11/2001</t>
  </si>
  <si>
    <t>19120253</t>
  </si>
  <si>
    <t>Trương Nhĩ Khang</t>
  </si>
  <si>
    <t>03/10/2001</t>
  </si>
  <si>
    <t>19120257</t>
  </si>
  <si>
    <t>Phạm Anh Khoa</t>
  </si>
  <si>
    <t>09/10/2001</t>
  </si>
  <si>
    <t>19120261</t>
  </si>
  <si>
    <t>Nguyễn Hữu Khôi</t>
  </si>
  <si>
    <t>20/03/2001</t>
  </si>
  <si>
    <t>19120266</t>
  </si>
  <si>
    <t>Nguyễn Hoàng Anh Kiệt</t>
  </si>
  <si>
    <t>23/02/2001</t>
  </si>
  <si>
    <t>19120267</t>
  </si>
  <si>
    <t>Hoàng Dược Lam</t>
  </si>
  <si>
    <t>30/04/2001</t>
  </si>
  <si>
    <t>19120268</t>
  </si>
  <si>
    <t>Ngô Đặng Gia Lâm</t>
  </si>
  <si>
    <t>22/04/2001</t>
  </si>
  <si>
    <t>19120285</t>
  </si>
  <si>
    <t>Nguyễn Thành Luân</t>
  </si>
  <si>
    <t>13/04/2001</t>
  </si>
  <si>
    <t>ViTichPhan</t>
  </si>
  <si>
    <t>19120287</t>
  </si>
  <si>
    <t>Nguyễn Thị Ngọc Mai</t>
  </si>
  <si>
    <t>22/08/2001</t>
  </si>
  <si>
    <t>19120289</t>
  </si>
  <si>
    <t>Phạm Đức Mạnh</t>
  </si>
  <si>
    <t>17/01/2001</t>
  </si>
  <si>
    <t>19120290</t>
  </si>
  <si>
    <t>Dương Văn Minh</t>
  </si>
  <si>
    <t>04/02/2001</t>
  </si>
  <si>
    <t>19120292</t>
  </si>
  <si>
    <t>Hoàng Quang Minh</t>
  </si>
  <si>
    <t>22/03/2001</t>
  </si>
  <si>
    <t>19120294</t>
  </si>
  <si>
    <t>Nguyễn Bình Minh</t>
  </si>
  <si>
    <t>28/08/2001</t>
  </si>
  <si>
    <t>02/11/2001</t>
  </si>
  <si>
    <t>08/10/2001</t>
  </si>
  <si>
    <t>02/04/2001</t>
  </si>
  <si>
    <t>25/07/2001</t>
  </si>
  <si>
    <t>15/12/2001</t>
  </si>
  <si>
    <t>24/11/2001</t>
  </si>
  <si>
    <t>04/08/2001</t>
  </si>
  <si>
    <t>24/05/2001</t>
  </si>
  <si>
    <t>14/04/2001</t>
  </si>
  <si>
    <t>16/10/2000</t>
  </si>
  <si>
    <t>24/06/2000</t>
  </si>
  <si>
    <t>23/01/2000</t>
  </si>
  <si>
    <t>10/05/2000</t>
  </si>
  <si>
    <t>NGUYỄN QUỐC ANH</t>
  </si>
  <si>
    <t>28/01/2001</t>
  </si>
  <si>
    <t>27/12/2001</t>
  </si>
  <si>
    <t>08/05/2001</t>
  </si>
  <si>
    <t>23/12/2001</t>
  </si>
  <si>
    <t>10/05/2001</t>
  </si>
  <si>
    <t>29/11/2001</t>
  </si>
  <si>
    <t>26/04/2001</t>
  </si>
  <si>
    <t>13/08/2001</t>
  </si>
  <si>
    <t>11/03/1997</t>
  </si>
  <si>
    <t>02/03/2000</t>
  </si>
  <si>
    <t>28/02/2001</t>
  </si>
  <si>
    <t>23/10/2001</t>
  </si>
  <si>
    <t>11/06/2001</t>
  </si>
  <si>
    <t>10/10/2001</t>
  </si>
  <si>
    <t>27/08/2001</t>
  </si>
  <si>
    <t>10/12/2001</t>
  </si>
  <si>
    <t>02/01/2001</t>
  </si>
  <si>
    <t>CNTN</t>
  </si>
  <si>
    <t>ChL</t>
  </si>
  <si>
    <t>19120376</t>
  </si>
  <si>
    <t>Nguyễn Lê Bảo Thi</t>
  </si>
  <si>
    <t>25/05/2001</t>
  </si>
  <si>
    <t>19120395</t>
  </si>
  <si>
    <t>Trần Duy Tiến</t>
  </si>
  <si>
    <t>28/09/2001</t>
  </si>
  <si>
    <t>04/02/2000</t>
  </si>
  <si>
    <t>06/02/2000</t>
  </si>
  <si>
    <t>30/01/2000</t>
  </si>
  <si>
    <t>31/07/2001</t>
  </si>
  <si>
    <t>30/07/2001</t>
  </si>
  <si>
    <t>Ngày sinh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</si>
</sst>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164" fontId="0" fillId="0" borderId="0" xfId="0" applyNumberFormat="1"/>
    <xf numFmtId="164" fontId="0" fillId="2" borderId="0" xfId="0" applyNumberFormat="1" applyFill="1"/>
    <xf numFmtId="0" fontId="0" fillId="0" borderId="2" xfId="0" applyBorder="1"/>
    <xf numFmtId="0" fontId="0" fillId="0" borderId="0" xfId="0" quotePrefix="1"/>
    <xf numFmtId="0" fontId="0" fillId="3" borderId="1" xfId="0" applyFill="1" applyBorder="1"/>
    <xf numFmtId="0" fontId="0" fillId="0" borderId="1" xfId="0" applyFill="1" applyBorder="1"/>
    <xf numFmtId="2" fontId="0" fillId="0" borderId="0" xfId="0" applyNumberFormat="1"/>
    <xf numFmtId="2" fontId="0" fillId="2" borderId="0" xfId="0" applyNumberFormat="1" applyFill="1"/>
    <xf numFmtId="0" fontId="0" fillId="0" borderId="3" xfId="0" applyBorder="1"/>
    <xf numFmtId="164" fontId="0" fillId="0" borderId="3" xfId="0" applyNumberFormat="1" applyBorder="1"/>
    <xf numFmtId="2" fontId="0" fillId="0" borderId="1" xfId="0" applyNumberFormat="1" applyFill="1" applyBorder="1"/>
    <xf numFmtId="0" fontId="0" fillId="0" borderId="0" xfId="0" applyBorder="1"/>
    <xf numFmtId="0" fontId="0" fillId="0" borderId="1" xfId="0" applyBorder="1" applyAlignment="1">
      <alignment horizontal="right"/>
    </xf>
    <xf numFmtId="0" fontId="0" fillId="4" borderId="1" xfId="0" applyFill="1" applyBorder="1"/>
    <xf numFmtId="0" fontId="0" fillId="0" borderId="1" xfId="0" quotePrefix="1" applyBorder="1"/>
    <xf numFmtId="165" fontId="0" fillId="0" borderId="1" xfId="0" applyNumberFormat="1" applyBorder="1"/>
    <xf numFmtId="165" fontId="0" fillId="0" borderId="1" xfId="0" quotePrefix="1" applyNumberFormat="1" applyBorder="1"/>
    <xf numFmtId="165" fontId="0" fillId="0" borderId="0" xfId="0" applyNumberFormat="1"/>
    <xf numFmtId="165" fontId="0" fillId="2" borderId="0" xfId="0" applyNumberFormat="1" applyFill="1"/>
    <xf numFmtId="0" fontId="0" fillId="5" borderId="1" xfId="0" applyFill="1" applyBorder="1"/>
    <xf numFmtId="0" fontId="2" fillId="0" borderId="1" xfId="0" applyFont="1" applyBorder="1"/>
    <xf numFmtId="0" fontId="0" fillId="0" borderId="1" xfId="0" quotePrefix="1" applyFill="1" applyBorder="1"/>
    <xf numFmtId="0" fontId="1" fillId="6" borderId="1" xfId="0" applyFont="1" applyFill="1" applyBorder="1"/>
    <xf numFmtId="0" fontId="1" fillId="0" borderId="1" xfId="0" applyFont="1" applyBorder="1"/>
    <xf numFmtId="165" fontId="0" fillId="0" borderId="1" xfId="0" quotePrefix="1" applyNumberFormat="1" applyFill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0" borderId="4" xfId="0" applyBorder="1"/>
    <xf numFmtId="0" fontId="0" fillId="0" borderId="4" xfId="0" applyFill="1" applyBorder="1"/>
    <xf numFmtId="0" fontId="0" fillId="4" borderId="4" xfId="0" applyFill="1" applyBorder="1"/>
    <xf numFmtId="165" fontId="0" fillId="0" borderId="4" xfId="0" applyNumberFormat="1" applyBorder="1"/>
    <xf numFmtId="0" fontId="1" fillId="0" borderId="0" xfId="0" applyFont="1" applyBorder="1"/>
    <xf numFmtId="0" fontId="1" fillId="6" borderId="0" xfId="0" applyFont="1" applyFill="1" applyBorder="1"/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594E6-9148-4336-A6F3-649A555D9030}">
  <dimension ref="A1:Y39"/>
  <sheetViews>
    <sheetView tabSelected="1" workbookViewId="0">
      <pane ySplit="1" topLeftCell="A2" activePane="bottomLeft" state="frozen"/>
      <selection pane="bottomLeft" activeCell="U3" sqref="U3"/>
    </sheetView>
  </sheetViews>
  <sheetFormatPr defaultRowHeight="14.4" x14ac:dyDescent="0.3"/>
  <cols>
    <col min="4" max="7" width="0" hidden="1" customWidth="1"/>
    <col min="9" max="9" width="21.109375" customWidth="1"/>
    <col min="10" max="11" width="0" hidden="1" customWidth="1"/>
    <col min="12" max="12" width="13" customWidth="1"/>
    <col min="13" max="14" width="13" hidden="1" customWidth="1"/>
    <col min="15" max="15" width="8.109375" customWidth="1"/>
    <col min="16" max="16" width="7.44140625" customWidth="1"/>
    <col min="17" max="17" width="6.6640625" customWidth="1"/>
    <col min="18" max="19" width="13" customWidth="1"/>
    <col min="20" max="20" width="15.33203125" customWidth="1"/>
    <col min="21" max="21" width="15.5546875" customWidth="1"/>
  </cols>
  <sheetData>
    <row r="1" spans="1:24" x14ac:dyDescent="0.3">
      <c r="A1" s="3" t="s">
        <v>0</v>
      </c>
      <c r="B1" s="2"/>
      <c r="C1" s="2"/>
      <c r="D1" s="2"/>
      <c r="E1" s="2"/>
      <c r="F1" s="2"/>
      <c r="G1" s="2"/>
      <c r="H1" s="2"/>
      <c r="I1" s="2" t="s">
        <v>1</v>
      </c>
      <c r="J1" s="2"/>
      <c r="K1" s="2"/>
      <c r="L1" s="2" t="s">
        <v>2</v>
      </c>
      <c r="M1" s="19" t="s">
        <v>3</v>
      </c>
      <c r="N1" s="19" t="s">
        <v>4</v>
      </c>
      <c r="O1" s="19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1" t="s">
        <v>10</v>
      </c>
      <c r="U1" s="29" t="s">
        <v>11</v>
      </c>
      <c r="V1" s="29" t="s">
        <v>12</v>
      </c>
      <c r="W1" s="30" t="s">
        <v>13</v>
      </c>
      <c r="X1" s="30" t="s">
        <v>14</v>
      </c>
    </row>
    <row r="2" spans="1:24" x14ac:dyDescent="0.3">
      <c r="A2" s="32">
        <v>10</v>
      </c>
      <c r="B2" s="32" t="s">
        <v>15</v>
      </c>
      <c r="C2" s="32" t="s">
        <v>0</v>
      </c>
      <c r="D2" s="32" t="s">
        <v>16</v>
      </c>
      <c r="E2" s="32" t="s">
        <v>17</v>
      </c>
      <c r="F2" s="32" t="s">
        <v>18</v>
      </c>
      <c r="G2" s="32" t="s">
        <v>19</v>
      </c>
      <c r="H2" s="32" t="s">
        <v>20</v>
      </c>
      <c r="I2" s="32" t="s">
        <v>21</v>
      </c>
      <c r="J2" t="s">
        <v>22</v>
      </c>
      <c r="K2" t="s">
        <v>23</v>
      </c>
      <c r="L2" s="33">
        <v>4399</v>
      </c>
      <c r="M2" s="33">
        <v>15</v>
      </c>
      <c r="N2" s="34"/>
      <c r="O2" s="34">
        <f>M2+N2</f>
        <v>15</v>
      </c>
      <c r="P2" s="32">
        <v>5</v>
      </c>
      <c r="Q2" s="32">
        <v>10</v>
      </c>
      <c r="R2" s="32">
        <v>7.5</v>
      </c>
      <c r="S2" s="32">
        <v>10</v>
      </c>
      <c r="T2" s="35">
        <f>SUM(R2,Q2,P2)/3</f>
        <v>7.5</v>
      </c>
      <c r="U2" s="35">
        <f>IF(O2&gt;6,10,O2/6*10)</f>
        <v>10</v>
      </c>
      <c r="V2" s="35">
        <f>IF(O2&gt;6,IF(O2&gt;20,1,(O2-6)/14),0)</f>
        <v>0.6428571428571429</v>
      </c>
      <c r="W2" s="35"/>
      <c r="X2" s="35">
        <f>IF(S2*0.15+T2*0.15+U2*0.1+V2+W2*0.6&gt;10,10,S2*0.15+T2*0.15+U2*0.1+V2+W2*0.6)</f>
        <v>4.2678571428571432</v>
      </c>
    </row>
    <row r="3" spans="1:24" x14ac:dyDescent="0.3">
      <c r="A3" s="2">
        <v>14</v>
      </c>
      <c r="B3" s="2" t="s">
        <v>15</v>
      </c>
      <c r="C3" s="2" t="s">
        <v>0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24</v>
      </c>
      <c r="I3" s="2" t="s">
        <v>25</v>
      </c>
      <c r="J3" t="s">
        <v>26</v>
      </c>
      <c r="K3" t="s">
        <v>23</v>
      </c>
      <c r="L3" s="10">
        <v>4399</v>
      </c>
      <c r="M3" s="10">
        <v>18</v>
      </c>
      <c r="N3" s="18">
        <v>7</v>
      </c>
      <c r="O3" s="18">
        <f t="shared" ref="O3:O39" si="0">M3+N3</f>
        <v>25</v>
      </c>
      <c r="P3" s="2">
        <v>5</v>
      </c>
      <c r="Q3" s="2">
        <v>10</v>
      </c>
      <c r="R3" s="2">
        <v>7.5</v>
      </c>
      <c r="S3" s="2">
        <v>10</v>
      </c>
      <c r="T3" s="20">
        <f t="shared" ref="T3:T39" si="1">SUM(R3,Q3,P3)/3</f>
        <v>7.5</v>
      </c>
      <c r="U3" s="20">
        <f t="shared" ref="U3:U39" si="2">IF(O3&gt;6,10,O3/6*10)</f>
        <v>10</v>
      </c>
      <c r="V3" s="20">
        <f t="shared" ref="V3:V39" si="3">IF(O3&gt;6,IF(O3&gt;20,1,(O3-6)/14),0)</f>
        <v>1</v>
      </c>
      <c r="W3" s="20"/>
      <c r="X3" s="20">
        <f t="shared" ref="X3:X39" si="4">IF(S3*0.15+T3*0.15+U3*0.1+V3+W3*0.6&gt;10,10,S3*0.15+T3*0.15+U3*0.1+V3+W3*0.6)</f>
        <v>4.625</v>
      </c>
    </row>
    <row r="4" spans="1:24" x14ac:dyDescent="0.3">
      <c r="A4" s="2">
        <v>18</v>
      </c>
      <c r="B4" s="2" t="s">
        <v>15</v>
      </c>
      <c r="C4" s="2" t="s">
        <v>0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27</v>
      </c>
      <c r="I4" s="2" t="s">
        <v>28</v>
      </c>
      <c r="J4" t="s">
        <v>29</v>
      </c>
      <c r="K4" t="s">
        <v>23</v>
      </c>
      <c r="L4" s="10">
        <v>4399</v>
      </c>
      <c r="M4" s="10">
        <v>17</v>
      </c>
      <c r="N4" s="18">
        <v>5</v>
      </c>
      <c r="O4" s="18">
        <f t="shared" si="0"/>
        <v>22</v>
      </c>
      <c r="P4" s="2">
        <v>5</v>
      </c>
      <c r="Q4" s="2">
        <v>9.5</v>
      </c>
      <c r="R4" s="2">
        <v>10</v>
      </c>
      <c r="S4" s="2">
        <v>9.5</v>
      </c>
      <c r="T4" s="20">
        <f t="shared" si="1"/>
        <v>8.1666666666666661</v>
      </c>
      <c r="U4" s="20">
        <f t="shared" si="2"/>
        <v>10</v>
      </c>
      <c r="V4" s="20">
        <f t="shared" si="3"/>
        <v>1</v>
      </c>
      <c r="W4" s="20"/>
      <c r="X4" s="20">
        <f t="shared" si="4"/>
        <v>4.6500000000000004</v>
      </c>
    </row>
    <row r="5" spans="1:24" x14ac:dyDescent="0.3">
      <c r="A5" s="2">
        <v>21</v>
      </c>
      <c r="B5" s="2" t="s">
        <v>15</v>
      </c>
      <c r="C5" s="2" t="s">
        <v>0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30</v>
      </c>
      <c r="I5" s="2" t="s">
        <v>31</v>
      </c>
      <c r="J5" t="s">
        <v>32</v>
      </c>
      <c r="K5" t="s">
        <v>23</v>
      </c>
      <c r="L5" s="10">
        <v>4399</v>
      </c>
      <c r="M5" s="10">
        <v>15</v>
      </c>
      <c r="N5" s="18">
        <v>4</v>
      </c>
      <c r="O5" s="18">
        <f t="shared" si="0"/>
        <v>19</v>
      </c>
      <c r="P5" s="2">
        <v>5</v>
      </c>
      <c r="Q5" s="2">
        <v>10</v>
      </c>
      <c r="R5" s="2">
        <v>8</v>
      </c>
      <c r="S5" s="2">
        <v>9.5</v>
      </c>
      <c r="T5" s="20">
        <f t="shared" si="1"/>
        <v>7.666666666666667</v>
      </c>
      <c r="U5" s="20">
        <f t="shared" si="2"/>
        <v>10</v>
      </c>
      <c r="V5" s="20">
        <f t="shared" si="3"/>
        <v>0.9285714285714286</v>
      </c>
      <c r="W5" s="20"/>
      <c r="X5" s="20">
        <f t="shared" si="4"/>
        <v>4.503571428571429</v>
      </c>
    </row>
    <row r="6" spans="1:24" x14ac:dyDescent="0.3">
      <c r="A6" s="2">
        <v>25</v>
      </c>
      <c r="B6" s="2" t="s">
        <v>15</v>
      </c>
      <c r="C6" s="2" t="s">
        <v>0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33</v>
      </c>
      <c r="I6" s="2" t="s">
        <v>34</v>
      </c>
      <c r="J6" t="s">
        <v>35</v>
      </c>
      <c r="K6" t="s">
        <v>23</v>
      </c>
      <c r="L6" s="10">
        <v>4399</v>
      </c>
      <c r="M6" s="10">
        <v>16</v>
      </c>
      <c r="N6" s="18">
        <v>3</v>
      </c>
      <c r="O6" s="18">
        <f t="shared" si="0"/>
        <v>19</v>
      </c>
      <c r="P6" s="2">
        <v>5</v>
      </c>
      <c r="Q6" s="2">
        <v>10</v>
      </c>
      <c r="R6" s="2">
        <v>9</v>
      </c>
      <c r="S6" s="2">
        <v>10</v>
      </c>
      <c r="T6" s="20">
        <f t="shared" si="1"/>
        <v>8</v>
      </c>
      <c r="U6" s="20">
        <f t="shared" si="2"/>
        <v>10</v>
      </c>
      <c r="V6" s="20">
        <f t="shared" si="3"/>
        <v>0.9285714285714286</v>
      </c>
      <c r="W6" s="20"/>
      <c r="X6" s="20">
        <f t="shared" si="4"/>
        <v>4.628571428571429</v>
      </c>
    </row>
    <row r="7" spans="1:24" x14ac:dyDescent="0.3">
      <c r="A7" s="2">
        <v>27</v>
      </c>
      <c r="B7" s="2" t="s">
        <v>15</v>
      </c>
      <c r="C7" s="2" t="s">
        <v>0</v>
      </c>
      <c r="D7" s="2" t="s">
        <v>16</v>
      </c>
      <c r="E7" s="2" t="s">
        <v>17</v>
      </c>
      <c r="F7" s="2" t="s">
        <v>18</v>
      </c>
      <c r="G7" s="2" t="s">
        <v>19</v>
      </c>
      <c r="H7" s="2" t="s">
        <v>36</v>
      </c>
      <c r="I7" s="2" t="s">
        <v>37</v>
      </c>
      <c r="J7" t="s">
        <v>38</v>
      </c>
      <c r="K7" t="s">
        <v>23</v>
      </c>
      <c r="L7" s="10">
        <v>4399</v>
      </c>
      <c r="M7" s="10">
        <v>23</v>
      </c>
      <c r="N7" s="18">
        <v>2</v>
      </c>
      <c r="O7" s="18">
        <f t="shared" si="0"/>
        <v>25</v>
      </c>
      <c r="P7" s="2">
        <v>5</v>
      </c>
      <c r="Q7" s="2">
        <v>10</v>
      </c>
      <c r="R7" s="2">
        <v>10</v>
      </c>
      <c r="S7" s="2">
        <v>10</v>
      </c>
      <c r="T7" s="20">
        <f t="shared" si="1"/>
        <v>8.3333333333333339</v>
      </c>
      <c r="U7" s="20">
        <f t="shared" si="2"/>
        <v>10</v>
      </c>
      <c r="V7" s="20">
        <f t="shared" si="3"/>
        <v>1</v>
      </c>
      <c r="W7" s="20"/>
      <c r="X7" s="20">
        <f t="shared" si="4"/>
        <v>4.75</v>
      </c>
    </row>
    <row r="8" spans="1:24" x14ac:dyDescent="0.3">
      <c r="A8" s="2">
        <v>33</v>
      </c>
      <c r="B8" s="2" t="s">
        <v>15</v>
      </c>
      <c r="C8" s="2" t="s">
        <v>0</v>
      </c>
      <c r="D8" s="2" t="s">
        <v>16</v>
      </c>
      <c r="E8" s="2" t="s">
        <v>17</v>
      </c>
      <c r="F8" s="2" t="s">
        <v>18</v>
      </c>
      <c r="G8" s="2" t="s">
        <v>19</v>
      </c>
      <c r="H8" s="2" t="s">
        <v>39</v>
      </c>
      <c r="I8" s="2" t="s">
        <v>40</v>
      </c>
      <c r="J8" t="s">
        <v>41</v>
      </c>
      <c r="K8" t="s">
        <v>23</v>
      </c>
      <c r="L8" s="10">
        <v>4399</v>
      </c>
      <c r="M8" s="10"/>
      <c r="N8" s="18"/>
      <c r="O8" s="18">
        <f t="shared" si="0"/>
        <v>0</v>
      </c>
      <c r="P8" s="2">
        <v>5</v>
      </c>
      <c r="Q8" s="2">
        <v>10</v>
      </c>
      <c r="R8" s="2">
        <v>9</v>
      </c>
      <c r="S8" s="2">
        <v>10</v>
      </c>
      <c r="T8" s="20">
        <f t="shared" si="1"/>
        <v>8</v>
      </c>
      <c r="U8" s="20">
        <f t="shared" si="2"/>
        <v>0</v>
      </c>
      <c r="V8" s="20">
        <f t="shared" si="3"/>
        <v>0</v>
      </c>
      <c r="W8" s="20"/>
      <c r="X8" s="20">
        <f t="shared" si="4"/>
        <v>2.7</v>
      </c>
    </row>
    <row r="9" spans="1:24" x14ac:dyDescent="0.3">
      <c r="A9" s="2">
        <v>34</v>
      </c>
      <c r="B9" s="2" t="s">
        <v>15</v>
      </c>
      <c r="C9" s="2" t="s">
        <v>0</v>
      </c>
      <c r="D9" s="2" t="s">
        <v>16</v>
      </c>
      <c r="E9" s="2" t="s">
        <v>17</v>
      </c>
      <c r="F9" s="2" t="s">
        <v>18</v>
      </c>
      <c r="G9" s="2" t="s">
        <v>19</v>
      </c>
      <c r="H9" s="2" t="s">
        <v>42</v>
      </c>
      <c r="I9" s="2" t="s">
        <v>43</v>
      </c>
      <c r="J9" t="s">
        <v>44</v>
      </c>
      <c r="K9" t="s">
        <v>23</v>
      </c>
      <c r="L9" s="10">
        <v>4399</v>
      </c>
      <c r="M9" s="10">
        <v>14</v>
      </c>
      <c r="N9" s="18">
        <v>7</v>
      </c>
      <c r="O9" s="18">
        <f t="shared" si="0"/>
        <v>21</v>
      </c>
      <c r="P9" s="2">
        <v>5</v>
      </c>
      <c r="Q9" s="2">
        <v>9.75</v>
      </c>
      <c r="R9" s="2">
        <v>10</v>
      </c>
      <c r="S9" s="2">
        <v>10</v>
      </c>
      <c r="T9" s="20">
        <f t="shared" si="1"/>
        <v>8.25</v>
      </c>
      <c r="U9" s="20">
        <f t="shared" si="2"/>
        <v>10</v>
      </c>
      <c r="V9" s="20">
        <f t="shared" si="3"/>
        <v>1</v>
      </c>
      <c r="W9" s="20"/>
      <c r="X9" s="20">
        <f t="shared" si="4"/>
        <v>4.7374999999999998</v>
      </c>
    </row>
    <row r="10" spans="1:24" x14ac:dyDescent="0.3">
      <c r="A10" s="2">
        <v>7</v>
      </c>
      <c r="B10" s="2" t="s">
        <v>15</v>
      </c>
      <c r="C10" s="2" t="s">
        <v>0</v>
      </c>
      <c r="D10" s="2" t="s">
        <v>16</v>
      </c>
      <c r="E10" s="2" t="s">
        <v>17</v>
      </c>
      <c r="F10" s="2" t="s">
        <v>18</v>
      </c>
      <c r="G10" s="2" t="s">
        <v>19</v>
      </c>
      <c r="H10" s="2" t="s">
        <v>45</v>
      </c>
      <c r="I10" s="2" t="s">
        <v>46</v>
      </c>
      <c r="J10" t="s">
        <v>47</v>
      </c>
      <c r="K10" t="s">
        <v>23</v>
      </c>
      <c r="L10" s="18" t="s">
        <v>48</v>
      </c>
      <c r="M10" s="18">
        <v>17</v>
      </c>
      <c r="N10" s="18">
        <v>3</v>
      </c>
      <c r="O10" s="18">
        <f t="shared" si="0"/>
        <v>20</v>
      </c>
      <c r="P10" s="2">
        <v>10</v>
      </c>
      <c r="Q10" s="2">
        <v>10</v>
      </c>
      <c r="R10" s="2">
        <v>10</v>
      </c>
      <c r="S10" s="2">
        <v>10</v>
      </c>
      <c r="T10" s="20">
        <f t="shared" si="1"/>
        <v>10</v>
      </c>
      <c r="U10" s="20">
        <f t="shared" si="2"/>
        <v>10</v>
      </c>
      <c r="V10" s="20">
        <f t="shared" si="3"/>
        <v>1</v>
      </c>
      <c r="W10" s="20"/>
      <c r="X10" s="20">
        <f t="shared" si="4"/>
        <v>5</v>
      </c>
    </row>
    <row r="11" spans="1:24" x14ac:dyDescent="0.3">
      <c r="A11" s="2">
        <v>11</v>
      </c>
      <c r="B11" s="2" t="s">
        <v>15</v>
      </c>
      <c r="C11" s="2" t="s">
        <v>0</v>
      </c>
      <c r="D11" s="2" t="s">
        <v>16</v>
      </c>
      <c r="E11" s="2" t="s">
        <v>17</v>
      </c>
      <c r="F11" s="2" t="s">
        <v>18</v>
      </c>
      <c r="G11" s="2" t="s">
        <v>19</v>
      </c>
      <c r="H11" s="2" t="s">
        <v>49</v>
      </c>
      <c r="I11" s="2" t="s">
        <v>50</v>
      </c>
      <c r="J11" t="s">
        <v>22</v>
      </c>
      <c r="K11" t="s">
        <v>23</v>
      </c>
      <c r="L11" s="18" t="s">
        <v>48</v>
      </c>
      <c r="M11" s="18">
        <v>7</v>
      </c>
      <c r="N11" s="18">
        <v>4</v>
      </c>
      <c r="O11" s="18">
        <f t="shared" si="0"/>
        <v>11</v>
      </c>
      <c r="P11" s="2">
        <v>10</v>
      </c>
      <c r="Q11" s="2">
        <v>10</v>
      </c>
      <c r="R11" s="2">
        <v>8</v>
      </c>
      <c r="S11" s="2">
        <v>10</v>
      </c>
      <c r="T11" s="20">
        <f t="shared" si="1"/>
        <v>9.3333333333333339</v>
      </c>
      <c r="U11" s="20">
        <f t="shared" si="2"/>
        <v>10</v>
      </c>
      <c r="V11" s="20">
        <f t="shared" si="3"/>
        <v>0.35714285714285715</v>
      </c>
      <c r="W11" s="20"/>
      <c r="X11" s="20">
        <f t="shared" si="4"/>
        <v>4.2571428571428571</v>
      </c>
    </row>
    <row r="12" spans="1:24" x14ac:dyDescent="0.3">
      <c r="A12" s="2">
        <v>15</v>
      </c>
      <c r="B12" s="2" t="s">
        <v>15</v>
      </c>
      <c r="C12" s="2" t="s">
        <v>0</v>
      </c>
      <c r="D12" s="2" t="s">
        <v>16</v>
      </c>
      <c r="E12" s="2" t="s">
        <v>17</v>
      </c>
      <c r="F12" s="2" t="s">
        <v>18</v>
      </c>
      <c r="G12" s="2" t="s">
        <v>19</v>
      </c>
      <c r="H12" s="2" t="s">
        <v>51</v>
      </c>
      <c r="I12" s="2" t="s">
        <v>52</v>
      </c>
      <c r="J12" t="s">
        <v>53</v>
      </c>
      <c r="K12" t="s">
        <v>23</v>
      </c>
      <c r="L12" s="18" t="s">
        <v>48</v>
      </c>
      <c r="M12" s="18">
        <v>18</v>
      </c>
      <c r="N12" s="18">
        <v>4</v>
      </c>
      <c r="O12" s="18">
        <f t="shared" si="0"/>
        <v>22</v>
      </c>
      <c r="P12" s="2">
        <v>10</v>
      </c>
      <c r="Q12" s="2">
        <v>10</v>
      </c>
      <c r="R12" s="2">
        <v>10</v>
      </c>
      <c r="S12" s="2">
        <v>10</v>
      </c>
      <c r="T12" s="20">
        <f t="shared" si="1"/>
        <v>10</v>
      </c>
      <c r="U12" s="20">
        <f t="shared" si="2"/>
        <v>10</v>
      </c>
      <c r="V12" s="20">
        <f t="shared" si="3"/>
        <v>1</v>
      </c>
      <c r="W12" s="20"/>
      <c r="X12" s="20">
        <f t="shared" si="4"/>
        <v>5</v>
      </c>
    </row>
    <row r="13" spans="1:24" x14ac:dyDescent="0.3">
      <c r="A13" s="2">
        <v>17</v>
      </c>
      <c r="B13" s="2" t="s">
        <v>15</v>
      </c>
      <c r="C13" s="2" t="s">
        <v>0</v>
      </c>
      <c r="D13" s="2" t="s">
        <v>16</v>
      </c>
      <c r="E13" s="2" t="s">
        <v>17</v>
      </c>
      <c r="F13" s="2" t="s">
        <v>18</v>
      </c>
      <c r="G13" s="2" t="s">
        <v>19</v>
      </c>
      <c r="H13" s="2" t="s">
        <v>54</v>
      </c>
      <c r="I13" s="2" t="s">
        <v>55</v>
      </c>
      <c r="J13" t="s">
        <v>56</v>
      </c>
      <c r="K13" t="s">
        <v>23</v>
      </c>
      <c r="L13" s="18" t="s">
        <v>48</v>
      </c>
      <c r="M13" s="18">
        <v>15</v>
      </c>
      <c r="N13" s="18">
        <v>5</v>
      </c>
      <c r="O13" s="18">
        <f t="shared" si="0"/>
        <v>20</v>
      </c>
      <c r="P13" s="2">
        <v>10</v>
      </c>
      <c r="Q13" s="2">
        <v>10</v>
      </c>
      <c r="R13" s="2">
        <v>10</v>
      </c>
      <c r="S13" s="2">
        <v>10</v>
      </c>
      <c r="T13" s="20">
        <f t="shared" si="1"/>
        <v>10</v>
      </c>
      <c r="U13" s="20">
        <f t="shared" si="2"/>
        <v>10</v>
      </c>
      <c r="V13" s="20">
        <f t="shared" si="3"/>
        <v>1</v>
      </c>
      <c r="W13" s="20"/>
      <c r="X13" s="20">
        <f t="shared" si="4"/>
        <v>5</v>
      </c>
    </row>
    <row r="14" spans="1:24" x14ac:dyDescent="0.3">
      <c r="A14" s="2">
        <v>24</v>
      </c>
      <c r="B14" s="2" t="s">
        <v>15</v>
      </c>
      <c r="C14" s="2" t="s">
        <v>0</v>
      </c>
      <c r="D14" s="2" t="s">
        <v>16</v>
      </c>
      <c r="E14" s="2" t="s">
        <v>17</v>
      </c>
      <c r="F14" s="2" t="s">
        <v>18</v>
      </c>
      <c r="G14" s="2" t="s">
        <v>19</v>
      </c>
      <c r="H14" s="2" t="s">
        <v>57</v>
      </c>
      <c r="I14" s="2" t="s">
        <v>58</v>
      </c>
      <c r="J14" t="s">
        <v>59</v>
      </c>
      <c r="K14" t="s">
        <v>23</v>
      </c>
      <c r="L14" s="18" t="s">
        <v>48</v>
      </c>
      <c r="M14" s="18">
        <v>23</v>
      </c>
      <c r="N14" s="18">
        <v>5</v>
      </c>
      <c r="O14" s="18">
        <f t="shared" si="0"/>
        <v>28</v>
      </c>
      <c r="P14" s="2">
        <v>10</v>
      </c>
      <c r="Q14" s="2">
        <v>10</v>
      </c>
      <c r="R14" s="2">
        <v>9</v>
      </c>
      <c r="S14" s="2">
        <v>10</v>
      </c>
      <c r="T14" s="20">
        <f t="shared" si="1"/>
        <v>9.6666666666666661</v>
      </c>
      <c r="U14" s="20">
        <f t="shared" si="2"/>
        <v>10</v>
      </c>
      <c r="V14" s="20">
        <f t="shared" si="3"/>
        <v>1</v>
      </c>
      <c r="W14" s="20"/>
      <c r="X14" s="20">
        <f t="shared" si="4"/>
        <v>4.95</v>
      </c>
    </row>
    <row r="15" spans="1:24" x14ac:dyDescent="0.3">
      <c r="A15" s="2">
        <v>35</v>
      </c>
      <c r="B15" s="2" t="s">
        <v>15</v>
      </c>
      <c r="C15" s="2" t="s">
        <v>0</v>
      </c>
      <c r="D15" s="2" t="s">
        <v>16</v>
      </c>
      <c r="E15" s="2" t="s">
        <v>17</v>
      </c>
      <c r="F15" s="2" t="s">
        <v>18</v>
      </c>
      <c r="G15" s="2" t="s">
        <v>19</v>
      </c>
      <c r="H15" s="2" t="s">
        <v>60</v>
      </c>
      <c r="I15" s="2" t="s">
        <v>61</v>
      </c>
      <c r="J15" t="s">
        <v>62</v>
      </c>
      <c r="K15" t="s">
        <v>23</v>
      </c>
      <c r="L15" s="18" t="s">
        <v>48</v>
      </c>
      <c r="M15" s="18">
        <v>19</v>
      </c>
      <c r="N15" s="18">
        <v>6</v>
      </c>
      <c r="O15" s="18">
        <f t="shared" si="0"/>
        <v>25</v>
      </c>
      <c r="P15" s="2">
        <v>10</v>
      </c>
      <c r="Q15" s="2">
        <v>9.75</v>
      </c>
      <c r="R15" s="2">
        <v>7.5</v>
      </c>
      <c r="S15" s="2">
        <v>10</v>
      </c>
      <c r="T15" s="20">
        <f t="shared" si="1"/>
        <v>9.0833333333333339</v>
      </c>
      <c r="U15" s="20">
        <f t="shared" si="2"/>
        <v>10</v>
      </c>
      <c r="V15" s="20">
        <f t="shared" si="3"/>
        <v>1</v>
      </c>
      <c r="W15" s="20"/>
      <c r="X15" s="20">
        <f t="shared" si="4"/>
        <v>4.8624999999999998</v>
      </c>
    </row>
    <row r="16" spans="1:24" x14ac:dyDescent="0.3">
      <c r="A16" s="2">
        <v>37</v>
      </c>
      <c r="B16" s="2" t="s">
        <v>15</v>
      </c>
      <c r="C16" s="2" t="s">
        <v>0</v>
      </c>
      <c r="D16" s="2" t="s">
        <v>16</v>
      </c>
      <c r="E16" s="2" t="s">
        <v>17</v>
      </c>
      <c r="F16" s="2" t="s">
        <v>18</v>
      </c>
      <c r="G16" s="2" t="s">
        <v>19</v>
      </c>
      <c r="H16" s="2" t="s">
        <v>63</v>
      </c>
      <c r="I16" s="2" t="s">
        <v>64</v>
      </c>
      <c r="J16" t="s">
        <v>65</v>
      </c>
      <c r="K16" t="s">
        <v>23</v>
      </c>
      <c r="L16" s="18" t="s">
        <v>48</v>
      </c>
      <c r="M16" s="18">
        <v>20</v>
      </c>
      <c r="N16" s="18">
        <v>5</v>
      </c>
      <c r="O16" s="18">
        <f t="shared" si="0"/>
        <v>25</v>
      </c>
      <c r="P16" s="2">
        <v>10</v>
      </c>
      <c r="Q16" s="2">
        <v>9.75</v>
      </c>
      <c r="R16" s="2">
        <v>9</v>
      </c>
      <c r="S16" s="2">
        <v>10</v>
      </c>
      <c r="T16" s="20">
        <f t="shared" si="1"/>
        <v>9.5833333333333339</v>
      </c>
      <c r="U16" s="20">
        <f t="shared" si="2"/>
        <v>10</v>
      </c>
      <c r="V16" s="20">
        <f t="shared" si="3"/>
        <v>1</v>
      </c>
      <c r="W16" s="20"/>
      <c r="X16" s="20">
        <f t="shared" si="4"/>
        <v>4.9375</v>
      </c>
    </row>
    <row r="17" spans="1:25" x14ac:dyDescent="0.3">
      <c r="A17" s="2">
        <v>9</v>
      </c>
      <c r="B17" s="2" t="s">
        <v>15</v>
      </c>
      <c r="C17" s="2" t="s">
        <v>0</v>
      </c>
      <c r="D17" s="2" t="s">
        <v>16</v>
      </c>
      <c r="E17" s="2" t="s">
        <v>17</v>
      </c>
      <c r="F17" s="2" t="s">
        <v>18</v>
      </c>
      <c r="G17" s="2" t="s">
        <v>19</v>
      </c>
      <c r="H17" s="2" t="s">
        <v>66</v>
      </c>
      <c r="I17" s="2" t="s">
        <v>67</v>
      </c>
      <c r="J17" t="s">
        <v>68</v>
      </c>
      <c r="K17" t="s">
        <v>23</v>
      </c>
      <c r="L17" s="2" t="s">
        <v>69</v>
      </c>
      <c r="M17" s="2">
        <v>15</v>
      </c>
      <c r="N17" s="2">
        <v>6</v>
      </c>
      <c r="O17" s="18">
        <f t="shared" si="0"/>
        <v>21</v>
      </c>
      <c r="P17" s="2">
        <v>4.5</v>
      </c>
      <c r="Q17" s="2">
        <v>6.5</v>
      </c>
      <c r="R17" s="2">
        <v>10</v>
      </c>
      <c r="S17" s="2">
        <v>10</v>
      </c>
      <c r="T17" s="20">
        <f t="shared" si="1"/>
        <v>7</v>
      </c>
      <c r="U17" s="20">
        <f t="shared" si="2"/>
        <v>10</v>
      </c>
      <c r="V17" s="20">
        <f t="shared" si="3"/>
        <v>1</v>
      </c>
      <c r="W17" s="20"/>
      <c r="X17" s="20">
        <f t="shared" si="4"/>
        <v>4.55</v>
      </c>
    </row>
    <row r="18" spans="1:25" x14ac:dyDescent="0.3">
      <c r="A18" s="2">
        <v>12</v>
      </c>
      <c r="B18" s="2" t="s">
        <v>15</v>
      </c>
      <c r="C18" s="2" t="s">
        <v>0</v>
      </c>
      <c r="D18" s="2" t="s">
        <v>16</v>
      </c>
      <c r="E18" s="2" t="s">
        <v>17</v>
      </c>
      <c r="F18" s="2" t="s">
        <v>18</v>
      </c>
      <c r="G18" s="2" t="s">
        <v>19</v>
      </c>
      <c r="H18" s="2" t="s">
        <v>70</v>
      </c>
      <c r="I18" s="2" t="s">
        <v>71</v>
      </c>
      <c r="J18" t="s">
        <v>72</v>
      </c>
      <c r="K18" t="s">
        <v>23</v>
      </c>
      <c r="L18" s="2" t="s">
        <v>69</v>
      </c>
      <c r="M18" s="2">
        <v>14</v>
      </c>
      <c r="N18" s="2">
        <v>5</v>
      </c>
      <c r="O18" s="18">
        <f t="shared" si="0"/>
        <v>19</v>
      </c>
      <c r="P18" s="2">
        <v>4.5</v>
      </c>
      <c r="Q18" s="2">
        <v>6.5</v>
      </c>
      <c r="R18" s="2">
        <v>8</v>
      </c>
      <c r="S18" s="2">
        <v>9.5</v>
      </c>
      <c r="T18" s="20">
        <f t="shared" si="1"/>
        <v>6.333333333333333</v>
      </c>
      <c r="U18" s="20">
        <f t="shared" si="2"/>
        <v>10</v>
      </c>
      <c r="V18" s="20">
        <f t="shared" si="3"/>
        <v>0.9285714285714286</v>
      </c>
      <c r="W18" s="20"/>
      <c r="X18" s="20">
        <f t="shared" si="4"/>
        <v>4.3035714285714288</v>
      </c>
    </row>
    <row r="19" spans="1:25" x14ac:dyDescent="0.3">
      <c r="A19" s="2">
        <v>8</v>
      </c>
      <c r="B19" s="2" t="s">
        <v>15</v>
      </c>
      <c r="C19" s="2" t="s">
        <v>0</v>
      </c>
      <c r="D19" s="2" t="s">
        <v>16</v>
      </c>
      <c r="E19" s="2" t="s">
        <v>17</v>
      </c>
      <c r="F19" s="2" t="s">
        <v>18</v>
      </c>
      <c r="G19" s="2" t="s">
        <v>19</v>
      </c>
      <c r="H19" s="2" t="s">
        <v>73</v>
      </c>
      <c r="I19" s="2" t="s">
        <v>74</v>
      </c>
      <c r="J19" t="s">
        <v>75</v>
      </c>
      <c r="K19" t="s">
        <v>23</v>
      </c>
      <c r="L19" s="2" t="s">
        <v>76</v>
      </c>
      <c r="M19" s="2">
        <v>9</v>
      </c>
      <c r="N19" s="2">
        <v>3</v>
      </c>
      <c r="O19" s="18">
        <f t="shared" si="0"/>
        <v>12</v>
      </c>
      <c r="P19" s="2">
        <v>4.5</v>
      </c>
      <c r="Q19" s="2">
        <v>6.5</v>
      </c>
      <c r="R19" s="2">
        <v>10</v>
      </c>
      <c r="S19" s="2">
        <v>10</v>
      </c>
      <c r="T19" s="20">
        <f t="shared" si="1"/>
        <v>7</v>
      </c>
      <c r="U19" s="20">
        <f t="shared" si="2"/>
        <v>10</v>
      </c>
      <c r="V19" s="20">
        <f t="shared" si="3"/>
        <v>0.42857142857142855</v>
      </c>
      <c r="W19" s="20"/>
      <c r="X19" s="20">
        <f t="shared" si="4"/>
        <v>3.9785714285714282</v>
      </c>
    </row>
    <row r="20" spans="1:25" x14ac:dyDescent="0.3">
      <c r="A20" s="2">
        <v>5</v>
      </c>
      <c r="B20" s="2" t="s">
        <v>15</v>
      </c>
      <c r="C20" s="2" t="s">
        <v>0</v>
      </c>
      <c r="D20" s="2" t="s">
        <v>16</v>
      </c>
      <c r="E20" s="2" t="s">
        <v>17</v>
      </c>
      <c r="F20" s="2" t="s">
        <v>18</v>
      </c>
      <c r="G20" s="2" t="s">
        <v>19</v>
      </c>
      <c r="H20" s="2" t="s">
        <v>77</v>
      </c>
      <c r="I20" s="2" t="s">
        <v>78</v>
      </c>
      <c r="J20" t="s">
        <v>79</v>
      </c>
      <c r="K20" t="s">
        <v>23</v>
      </c>
      <c r="L20" s="18" t="s">
        <v>80</v>
      </c>
      <c r="M20" s="18"/>
      <c r="N20" s="18"/>
      <c r="O20" s="18">
        <f t="shared" si="0"/>
        <v>0</v>
      </c>
      <c r="P20" s="2"/>
      <c r="Q20" s="2"/>
      <c r="R20" s="3">
        <v>10</v>
      </c>
      <c r="S20" s="3">
        <v>10</v>
      </c>
      <c r="T20" s="20">
        <f t="shared" si="1"/>
        <v>3.3333333333333335</v>
      </c>
      <c r="U20" s="20">
        <f t="shared" si="2"/>
        <v>0</v>
      </c>
      <c r="V20" s="20">
        <f t="shared" si="3"/>
        <v>0</v>
      </c>
      <c r="W20" s="20"/>
      <c r="X20" s="20">
        <f t="shared" si="4"/>
        <v>2</v>
      </c>
    </row>
    <row r="21" spans="1:25" x14ac:dyDescent="0.3">
      <c r="A21" s="2">
        <v>13</v>
      </c>
      <c r="B21" s="2" t="s">
        <v>15</v>
      </c>
      <c r="C21" s="2" t="s">
        <v>0</v>
      </c>
      <c r="D21" s="2" t="s">
        <v>16</v>
      </c>
      <c r="E21" s="2" t="s">
        <v>17</v>
      </c>
      <c r="F21" s="2" t="s">
        <v>18</v>
      </c>
      <c r="G21" s="2" t="s">
        <v>19</v>
      </c>
      <c r="H21" s="2" t="s">
        <v>81</v>
      </c>
      <c r="I21" s="2" t="s">
        <v>82</v>
      </c>
      <c r="J21" t="s">
        <v>83</v>
      </c>
      <c r="K21" t="s">
        <v>23</v>
      </c>
      <c r="L21" s="18" t="s">
        <v>80</v>
      </c>
      <c r="M21" s="18">
        <v>16</v>
      </c>
      <c r="N21" s="18">
        <v>7</v>
      </c>
      <c r="O21" s="18">
        <f t="shared" si="0"/>
        <v>23</v>
      </c>
      <c r="P21" s="2">
        <v>10</v>
      </c>
      <c r="Q21" s="2">
        <v>10</v>
      </c>
      <c r="R21" s="2">
        <v>10</v>
      </c>
      <c r="S21" s="2">
        <v>10</v>
      </c>
      <c r="T21" s="20">
        <f t="shared" si="1"/>
        <v>10</v>
      </c>
      <c r="U21" s="20">
        <f t="shared" si="2"/>
        <v>10</v>
      </c>
      <c r="V21" s="20">
        <f t="shared" si="3"/>
        <v>1</v>
      </c>
      <c r="W21" s="20"/>
      <c r="X21" s="20">
        <f t="shared" si="4"/>
        <v>5</v>
      </c>
    </row>
    <row r="22" spans="1:25" x14ac:dyDescent="0.3">
      <c r="A22" s="2">
        <v>16</v>
      </c>
      <c r="B22" s="2" t="s">
        <v>15</v>
      </c>
      <c r="C22" s="2" t="s">
        <v>0</v>
      </c>
      <c r="D22" s="2" t="s">
        <v>16</v>
      </c>
      <c r="E22" s="2" t="s">
        <v>17</v>
      </c>
      <c r="F22" s="2" t="s">
        <v>18</v>
      </c>
      <c r="G22" s="2" t="s">
        <v>19</v>
      </c>
      <c r="H22" s="2" t="s">
        <v>84</v>
      </c>
      <c r="I22" s="2" t="s">
        <v>85</v>
      </c>
      <c r="J22" t="s">
        <v>86</v>
      </c>
      <c r="K22" t="s">
        <v>23</v>
      </c>
      <c r="L22" s="18" t="s">
        <v>80</v>
      </c>
      <c r="M22" s="18">
        <v>25</v>
      </c>
      <c r="N22" s="18">
        <v>8</v>
      </c>
      <c r="O22" s="18">
        <f t="shared" si="0"/>
        <v>33</v>
      </c>
      <c r="P22" s="2">
        <v>10</v>
      </c>
      <c r="Q22" s="2">
        <v>10</v>
      </c>
      <c r="R22" s="2">
        <v>8</v>
      </c>
      <c r="S22" s="2">
        <v>9.5</v>
      </c>
      <c r="T22" s="20">
        <f t="shared" si="1"/>
        <v>9.3333333333333339</v>
      </c>
      <c r="U22" s="20">
        <f t="shared" si="2"/>
        <v>10</v>
      </c>
      <c r="V22" s="20">
        <f t="shared" si="3"/>
        <v>1</v>
      </c>
      <c r="W22" s="20"/>
      <c r="X22" s="20">
        <f t="shared" si="4"/>
        <v>4.8250000000000002</v>
      </c>
    </row>
    <row r="23" spans="1:25" x14ac:dyDescent="0.3">
      <c r="A23" s="3">
        <v>28</v>
      </c>
      <c r="B23" s="3" t="s">
        <v>15</v>
      </c>
      <c r="C23" s="3" t="s">
        <v>0</v>
      </c>
      <c r="D23" s="3" t="s">
        <v>16</v>
      </c>
      <c r="E23" s="3" t="s">
        <v>17</v>
      </c>
      <c r="F23" s="3" t="s">
        <v>18</v>
      </c>
      <c r="G23" s="3" t="s">
        <v>19</v>
      </c>
      <c r="H23" s="3" t="s">
        <v>87</v>
      </c>
      <c r="I23" s="3" t="s">
        <v>88</v>
      </c>
      <c r="J23" s="1" t="s">
        <v>89</v>
      </c>
      <c r="K23" s="1" t="s">
        <v>23</v>
      </c>
      <c r="L23" s="18" t="s">
        <v>80</v>
      </c>
      <c r="M23" s="18">
        <v>12</v>
      </c>
      <c r="N23" s="18">
        <v>4</v>
      </c>
      <c r="O23" s="18">
        <f t="shared" si="0"/>
        <v>16</v>
      </c>
      <c r="P23" s="2">
        <v>10</v>
      </c>
      <c r="Q23" s="3">
        <v>9</v>
      </c>
      <c r="R23" s="2">
        <v>10</v>
      </c>
      <c r="S23" s="2">
        <v>10</v>
      </c>
      <c r="T23" s="20">
        <f t="shared" si="1"/>
        <v>9.6666666666666661</v>
      </c>
      <c r="U23" s="20">
        <f t="shared" si="2"/>
        <v>10</v>
      </c>
      <c r="V23" s="20">
        <f t="shared" si="3"/>
        <v>0.7142857142857143</v>
      </c>
      <c r="W23" s="31"/>
      <c r="X23" s="20">
        <f t="shared" si="4"/>
        <v>4.6642857142857146</v>
      </c>
      <c r="Y23" s="1"/>
    </row>
    <row r="24" spans="1:25" x14ac:dyDescent="0.3">
      <c r="A24" s="2">
        <v>31</v>
      </c>
      <c r="B24" s="2" t="s">
        <v>15</v>
      </c>
      <c r="C24" s="2" t="s">
        <v>0</v>
      </c>
      <c r="D24" s="2" t="s">
        <v>16</v>
      </c>
      <c r="E24" s="2" t="s">
        <v>17</v>
      </c>
      <c r="F24" s="2" t="s">
        <v>18</v>
      </c>
      <c r="G24" s="2" t="s">
        <v>19</v>
      </c>
      <c r="H24" s="2" t="s">
        <v>90</v>
      </c>
      <c r="I24" s="2" t="s">
        <v>91</v>
      </c>
      <c r="J24" t="s">
        <v>92</v>
      </c>
      <c r="K24" t="s">
        <v>23</v>
      </c>
      <c r="L24" s="18" t="s">
        <v>80</v>
      </c>
      <c r="M24" s="18">
        <v>24</v>
      </c>
      <c r="N24" s="18">
        <v>11</v>
      </c>
      <c r="O24" s="18">
        <f t="shared" si="0"/>
        <v>35</v>
      </c>
      <c r="P24" s="2">
        <v>10</v>
      </c>
      <c r="Q24" s="2">
        <v>10</v>
      </c>
      <c r="R24" s="2">
        <v>10</v>
      </c>
      <c r="S24" s="2">
        <v>10</v>
      </c>
      <c r="T24" s="20">
        <f t="shared" si="1"/>
        <v>10</v>
      </c>
      <c r="U24" s="20">
        <f t="shared" si="2"/>
        <v>10</v>
      </c>
      <c r="V24" s="20">
        <f t="shared" si="3"/>
        <v>1</v>
      </c>
      <c r="W24" s="20"/>
      <c r="X24" s="20">
        <f t="shared" si="4"/>
        <v>5</v>
      </c>
    </row>
    <row r="25" spans="1:25" x14ac:dyDescent="0.3">
      <c r="A25" s="3">
        <v>32</v>
      </c>
      <c r="B25" s="3" t="s">
        <v>15</v>
      </c>
      <c r="C25" s="3" t="s">
        <v>0</v>
      </c>
      <c r="D25" s="3" t="s">
        <v>16</v>
      </c>
      <c r="E25" s="3" t="s">
        <v>17</v>
      </c>
      <c r="F25" s="3" t="s">
        <v>18</v>
      </c>
      <c r="G25" s="3" t="s">
        <v>19</v>
      </c>
      <c r="H25" s="3" t="s">
        <v>93</v>
      </c>
      <c r="I25" s="3" t="s">
        <v>94</v>
      </c>
      <c r="J25" s="1" t="s">
        <v>95</v>
      </c>
      <c r="K25" s="1" t="s">
        <v>23</v>
      </c>
      <c r="L25" s="18" t="s">
        <v>80</v>
      </c>
      <c r="M25" s="18">
        <v>10</v>
      </c>
      <c r="N25" s="18">
        <v>3</v>
      </c>
      <c r="O25" s="18">
        <f t="shared" si="0"/>
        <v>13</v>
      </c>
      <c r="P25" s="2">
        <v>10</v>
      </c>
      <c r="Q25" s="3">
        <v>9</v>
      </c>
      <c r="R25" s="2">
        <v>10</v>
      </c>
      <c r="S25" s="2">
        <v>10</v>
      </c>
      <c r="T25" s="20">
        <f t="shared" si="1"/>
        <v>9.6666666666666661</v>
      </c>
      <c r="U25" s="20">
        <f t="shared" si="2"/>
        <v>10</v>
      </c>
      <c r="V25" s="20">
        <f t="shared" si="3"/>
        <v>0.5</v>
      </c>
      <c r="W25" s="31"/>
      <c r="X25" s="20">
        <f t="shared" si="4"/>
        <v>4.45</v>
      </c>
      <c r="Y25" s="1"/>
    </row>
    <row r="26" spans="1:25" x14ac:dyDescent="0.3">
      <c r="A26" s="2">
        <v>38</v>
      </c>
      <c r="B26" s="2" t="s">
        <v>15</v>
      </c>
      <c r="C26" s="2" t="s">
        <v>0</v>
      </c>
      <c r="D26" s="2" t="s">
        <v>16</v>
      </c>
      <c r="E26" s="2" t="s">
        <v>17</v>
      </c>
      <c r="F26" s="2" t="s">
        <v>18</v>
      </c>
      <c r="G26" s="2" t="s">
        <v>19</v>
      </c>
      <c r="H26" s="2" t="s">
        <v>96</v>
      </c>
      <c r="I26" s="2" t="s">
        <v>97</v>
      </c>
      <c r="J26" t="s">
        <v>98</v>
      </c>
      <c r="K26" t="s">
        <v>23</v>
      </c>
      <c r="L26" s="18" t="s">
        <v>80</v>
      </c>
      <c r="M26" s="18">
        <v>10</v>
      </c>
      <c r="N26" s="18">
        <v>7</v>
      </c>
      <c r="O26" s="18">
        <f t="shared" si="0"/>
        <v>17</v>
      </c>
      <c r="P26" s="2">
        <v>10</v>
      </c>
      <c r="Q26" s="2">
        <v>10</v>
      </c>
      <c r="R26" s="2">
        <v>9</v>
      </c>
      <c r="S26" s="2">
        <v>10</v>
      </c>
      <c r="T26" s="20">
        <f t="shared" si="1"/>
        <v>9.6666666666666661</v>
      </c>
      <c r="U26" s="20">
        <f t="shared" si="2"/>
        <v>10</v>
      </c>
      <c r="V26" s="20">
        <f t="shared" si="3"/>
        <v>0.7857142857142857</v>
      </c>
      <c r="W26" s="20"/>
      <c r="X26" s="20">
        <f t="shared" si="4"/>
        <v>4.7357142857142858</v>
      </c>
    </row>
    <row r="27" spans="1:25" x14ac:dyDescent="0.3">
      <c r="A27" s="2">
        <v>20</v>
      </c>
      <c r="B27" s="2" t="s">
        <v>15</v>
      </c>
      <c r="C27" s="2" t="s">
        <v>0</v>
      </c>
      <c r="D27" s="2" t="s">
        <v>16</v>
      </c>
      <c r="E27" s="2" t="s">
        <v>17</v>
      </c>
      <c r="F27" s="2" t="s">
        <v>18</v>
      </c>
      <c r="G27" s="2" t="s">
        <v>19</v>
      </c>
      <c r="H27" s="2" t="s">
        <v>99</v>
      </c>
      <c r="I27" s="2" t="s">
        <v>100</v>
      </c>
      <c r="J27" t="s">
        <v>101</v>
      </c>
      <c r="K27" t="s">
        <v>23</v>
      </c>
      <c r="L27" s="2" t="s">
        <v>102</v>
      </c>
      <c r="M27" s="2">
        <v>18</v>
      </c>
      <c r="N27" s="2">
        <v>5</v>
      </c>
      <c r="O27" s="18">
        <f t="shared" si="0"/>
        <v>23</v>
      </c>
      <c r="P27" s="2">
        <v>4.5</v>
      </c>
      <c r="Q27" s="2">
        <v>6.5</v>
      </c>
      <c r="R27" s="2">
        <v>7</v>
      </c>
      <c r="S27" s="2">
        <v>9</v>
      </c>
      <c r="T27" s="20">
        <f t="shared" si="1"/>
        <v>6</v>
      </c>
      <c r="U27" s="20">
        <f t="shared" si="2"/>
        <v>10</v>
      </c>
      <c r="V27" s="20">
        <f t="shared" si="3"/>
        <v>1</v>
      </c>
      <c r="W27" s="20"/>
      <c r="X27" s="20">
        <f t="shared" si="4"/>
        <v>4.25</v>
      </c>
    </row>
    <row r="28" spans="1:25" x14ac:dyDescent="0.3">
      <c r="A28" s="2">
        <v>22</v>
      </c>
      <c r="B28" s="2" t="s">
        <v>15</v>
      </c>
      <c r="C28" s="2" t="s">
        <v>0</v>
      </c>
      <c r="D28" s="2" t="s">
        <v>16</v>
      </c>
      <c r="E28" s="2" t="s">
        <v>17</v>
      </c>
      <c r="F28" s="2" t="s">
        <v>18</v>
      </c>
      <c r="G28" s="2" t="s">
        <v>19</v>
      </c>
      <c r="H28" s="2" t="s">
        <v>103</v>
      </c>
      <c r="I28" s="2" t="s">
        <v>104</v>
      </c>
      <c r="J28" t="s">
        <v>105</v>
      </c>
      <c r="K28" t="s">
        <v>23</v>
      </c>
      <c r="L28" s="2" t="s">
        <v>102</v>
      </c>
      <c r="M28" s="2">
        <v>19</v>
      </c>
      <c r="N28" s="2">
        <v>8</v>
      </c>
      <c r="O28" s="18">
        <f t="shared" si="0"/>
        <v>27</v>
      </c>
      <c r="P28" s="2">
        <v>4.5</v>
      </c>
      <c r="Q28" s="2">
        <v>6.5</v>
      </c>
      <c r="R28" s="2">
        <v>10</v>
      </c>
      <c r="S28" s="2">
        <v>9.5</v>
      </c>
      <c r="T28" s="20">
        <f t="shared" si="1"/>
        <v>7</v>
      </c>
      <c r="U28" s="20">
        <f t="shared" si="2"/>
        <v>10</v>
      </c>
      <c r="V28" s="20">
        <f t="shared" si="3"/>
        <v>1</v>
      </c>
      <c r="W28" s="20"/>
      <c r="X28" s="20">
        <f t="shared" si="4"/>
        <v>4.4749999999999996</v>
      </c>
    </row>
    <row r="29" spans="1:25" x14ac:dyDescent="0.3">
      <c r="A29" s="2">
        <v>23</v>
      </c>
      <c r="B29" s="2" t="s">
        <v>15</v>
      </c>
      <c r="C29" s="2" t="s">
        <v>0</v>
      </c>
      <c r="D29" s="2" t="s">
        <v>16</v>
      </c>
      <c r="E29" s="2" t="s">
        <v>17</v>
      </c>
      <c r="F29" s="2" t="s">
        <v>18</v>
      </c>
      <c r="G29" s="2" t="s">
        <v>19</v>
      </c>
      <c r="H29" s="2" t="s">
        <v>106</v>
      </c>
      <c r="I29" s="2" t="s">
        <v>107</v>
      </c>
      <c r="J29" t="s">
        <v>108</v>
      </c>
      <c r="K29" t="s">
        <v>23</v>
      </c>
      <c r="L29" s="2" t="s">
        <v>102</v>
      </c>
      <c r="M29" s="2">
        <v>21</v>
      </c>
      <c r="N29" s="2">
        <v>2</v>
      </c>
      <c r="O29" s="18">
        <f t="shared" si="0"/>
        <v>23</v>
      </c>
      <c r="P29" s="2">
        <v>4.5</v>
      </c>
      <c r="Q29" s="2">
        <v>6.5</v>
      </c>
      <c r="R29" s="3">
        <v>10</v>
      </c>
      <c r="S29" s="3">
        <v>9.75</v>
      </c>
      <c r="T29" s="20">
        <f t="shared" si="1"/>
        <v>7</v>
      </c>
      <c r="U29" s="20">
        <f t="shared" si="2"/>
        <v>10</v>
      </c>
      <c r="V29" s="20">
        <f t="shared" si="3"/>
        <v>1</v>
      </c>
      <c r="W29" s="20"/>
      <c r="X29" s="20">
        <f t="shared" si="4"/>
        <v>4.5125000000000002</v>
      </c>
      <c r="Y29" t="s">
        <v>109</v>
      </c>
    </row>
    <row r="30" spans="1:25" x14ac:dyDescent="0.3">
      <c r="A30" s="2">
        <v>30</v>
      </c>
      <c r="B30" s="2" t="s">
        <v>15</v>
      </c>
      <c r="C30" s="2" t="s">
        <v>0</v>
      </c>
      <c r="D30" s="2" t="s">
        <v>16</v>
      </c>
      <c r="E30" s="2" t="s">
        <v>17</v>
      </c>
      <c r="F30" s="2" t="s">
        <v>18</v>
      </c>
      <c r="G30" s="2" t="s">
        <v>19</v>
      </c>
      <c r="H30" s="2" t="s">
        <v>110</v>
      </c>
      <c r="I30" s="2" t="s">
        <v>111</v>
      </c>
      <c r="J30" t="s">
        <v>101</v>
      </c>
      <c r="K30" t="s">
        <v>23</v>
      </c>
      <c r="L30" s="2" t="s">
        <v>102</v>
      </c>
      <c r="M30" s="2">
        <v>22</v>
      </c>
      <c r="N30" s="2">
        <v>11</v>
      </c>
      <c r="O30" s="18">
        <f t="shared" si="0"/>
        <v>33</v>
      </c>
      <c r="P30" s="2">
        <v>4.5</v>
      </c>
      <c r="Q30" s="2">
        <v>6.5</v>
      </c>
      <c r="R30" s="2">
        <v>10</v>
      </c>
      <c r="S30" s="2">
        <v>10</v>
      </c>
      <c r="T30" s="20">
        <f t="shared" si="1"/>
        <v>7</v>
      </c>
      <c r="U30" s="20">
        <f t="shared" si="2"/>
        <v>10</v>
      </c>
      <c r="V30" s="20">
        <f t="shared" si="3"/>
        <v>1</v>
      </c>
      <c r="W30" s="20"/>
      <c r="X30" s="20">
        <f t="shared" si="4"/>
        <v>4.55</v>
      </c>
    </row>
    <row r="31" spans="1:25" x14ac:dyDescent="0.3">
      <c r="A31" s="2">
        <v>39</v>
      </c>
      <c r="B31" s="2" t="s">
        <v>15</v>
      </c>
      <c r="C31" s="2" t="s">
        <v>0</v>
      </c>
      <c r="D31" s="2" t="s">
        <v>16</v>
      </c>
      <c r="E31" s="2" t="s">
        <v>17</v>
      </c>
      <c r="F31" s="2" t="s">
        <v>18</v>
      </c>
      <c r="G31" s="2" t="s">
        <v>19</v>
      </c>
      <c r="H31" s="2" t="s">
        <v>112</v>
      </c>
      <c r="I31" s="2" t="s">
        <v>113</v>
      </c>
      <c r="J31" t="s">
        <v>114</v>
      </c>
      <c r="K31" t="s">
        <v>23</v>
      </c>
      <c r="L31" s="2" t="s">
        <v>102</v>
      </c>
      <c r="M31" s="2">
        <v>19</v>
      </c>
      <c r="N31" s="2">
        <v>7</v>
      </c>
      <c r="O31" s="18">
        <f t="shared" si="0"/>
        <v>26</v>
      </c>
      <c r="P31" s="2">
        <v>4.5</v>
      </c>
      <c r="Q31" s="2">
        <v>6.5</v>
      </c>
      <c r="R31" s="2">
        <v>10</v>
      </c>
      <c r="S31" s="2">
        <v>10</v>
      </c>
      <c r="T31" s="20">
        <f t="shared" si="1"/>
        <v>7</v>
      </c>
      <c r="U31" s="20">
        <f t="shared" si="2"/>
        <v>10</v>
      </c>
      <c r="V31" s="20">
        <f t="shared" si="3"/>
        <v>1</v>
      </c>
      <c r="W31" s="20"/>
      <c r="X31" s="20">
        <f t="shared" si="4"/>
        <v>4.55</v>
      </c>
    </row>
    <row r="32" spans="1:25" x14ac:dyDescent="0.3">
      <c r="A32" s="3">
        <v>19</v>
      </c>
      <c r="B32" s="3" t="s">
        <v>15</v>
      </c>
      <c r="C32" s="3" t="s">
        <v>0</v>
      </c>
      <c r="D32" s="3" t="s">
        <v>16</v>
      </c>
      <c r="E32" s="3" t="s">
        <v>17</v>
      </c>
      <c r="F32" s="3" t="s">
        <v>18</v>
      </c>
      <c r="G32" s="3" t="s">
        <v>19</v>
      </c>
      <c r="H32" s="3" t="s">
        <v>115</v>
      </c>
      <c r="I32" s="3" t="s">
        <v>116</v>
      </c>
      <c r="J32" s="1" t="s">
        <v>117</v>
      </c>
      <c r="K32" s="1" t="s">
        <v>23</v>
      </c>
      <c r="L32" s="24" t="s">
        <v>118</v>
      </c>
      <c r="M32" s="3">
        <v>18</v>
      </c>
      <c r="N32" s="3">
        <v>7</v>
      </c>
      <c r="O32" s="18">
        <f t="shared" si="0"/>
        <v>25</v>
      </c>
      <c r="P32" s="3">
        <v>9.5</v>
      </c>
      <c r="Q32" s="3">
        <v>0</v>
      </c>
      <c r="R32" s="3">
        <v>8.5</v>
      </c>
      <c r="S32" s="3">
        <v>10</v>
      </c>
      <c r="T32" s="20">
        <f t="shared" si="1"/>
        <v>6</v>
      </c>
      <c r="U32" s="20">
        <f t="shared" si="2"/>
        <v>10</v>
      </c>
      <c r="V32" s="20">
        <f t="shared" si="3"/>
        <v>1</v>
      </c>
      <c r="W32" s="31"/>
      <c r="X32" s="20">
        <f t="shared" si="4"/>
        <v>4.4000000000000004</v>
      </c>
      <c r="Y32" s="1"/>
    </row>
    <row r="33" spans="1:24" x14ac:dyDescent="0.3">
      <c r="A33" s="2">
        <v>1</v>
      </c>
      <c r="B33" s="2" t="s">
        <v>15</v>
      </c>
      <c r="C33" s="2" t="s">
        <v>0</v>
      </c>
      <c r="D33" s="2" t="s">
        <v>16</v>
      </c>
      <c r="E33" s="2" t="s">
        <v>17</v>
      </c>
      <c r="F33" s="2" t="s">
        <v>18</v>
      </c>
      <c r="G33" s="2" t="s">
        <v>19</v>
      </c>
      <c r="H33" s="2" t="s">
        <v>119</v>
      </c>
      <c r="I33" s="2" t="s">
        <v>120</v>
      </c>
      <c r="J33" t="s">
        <v>121</v>
      </c>
      <c r="K33" t="s">
        <v>122</v>
      </c>
      <c r="L33" s="2"/>
      <c r="M33" s="2">
        <v>13</v>
      </c>
      <c r="N33" s="2">
        <v>4</v>
      </c>
      <c r="O33" s="18">
        <f t="shared" si="0"/>
        <v>17</v>
      </c>
      <c r="P33" s="2">
        <v>4.5</v>
      </c>
      <c r="Q33" s="2">
        <v>4.5</v>
      </c>
      <c r="R33" s="2"/>
      <c r="S33" s="2"/>
      <c r="T33" s="20">
        <f t="shared" si="1"/>
        <v>3</v>
      </c>
      <c r="U33" s="20">
        <f t="shared" si="2"/>
        <v>10</v>
      </c>
      <c r="V33" s="20">
        <f t="shared" si="3"/>
        <v>0.7857142857142857</v>
      </c>
      <c r="W33" s="20"/>
      <c r="X33" s="20">
        <f t="shared" si="4"/>
        <v>2.2357142857142858</v>
      </c>
    </row>
    <row r="34" spans="1:24" x14ac:dyDescent="0.3">
      <c r="A34" s="2">
        <v>2</v>
      </c>
      <c r="B34" s="2" t="s">
        <v>15</v>
      </c>
      <c r="C34" s="2" t="s">
        <v>0</v>
      </c>
      <c r="D34" s="2" t="s">
        <v>16</v>
      </c>
      <c r="E34" s="2" t="s">
        <v>17</v>
      </c>
      <c r="F34" s="2" t="s">
        <v>18</v>
      </c>
      <c r="G34" s="2" t="s">
        <v>19</v>
      </c>
      <c r="H34" s="2" t="s">
        <v>123</v>
      </c>
      <c r="I34" s="2" t="s">
        <v>124</v>
      </c>
      <c r="J34" t="s">
        <v>125</v>
      </c>
      <c r="K34" t="s">
        <v>122</v>
      </c>
      <c r="L34" s="2"/>
      <c r="M34" s="2"/>
      <c r="N34" s="2"/>
      <c r="O34" s="18">
        <f t="shared" si="0"/>
        <v>0</v>
      </c>
      <c r="P34" s="2"/>
      <c r="Q34" s="2"/>
      <c r="R34" s="2">
        <v>9.5</v>
      </c>
      <c r="S34" s="2">
        <v>10</v>
      </c>
      <c r="T34" s="20">
        <f t="shared" si="1"/>
        <v>3.1666666666666665</v>
      </c>
      <c r="U34" s="20">
        <f t="shared" si="2"/>
        <v>0</v>
      </c>
      <c r="V34" s="20">
        <f t="shared" si="3"/>
        <v>0</v>
      </c>
      <c r="W34" s="20"/>
      <c r="X34" s="20">
        <f t="shared" si="4"/>
        <v>1.9750000000000001</v>
      </c>
    </row>
    <row r="35" spans="1:24" x14ac:dyDescent="0.3">
      <c r="A35" s="2">
        <v>3</v>
      </c>
      <c r="B35" s="2" t="s">
        <v>15</v>
      </c>
      <c r="C35" s="2" t="s">
        <v>0</v>
      </c>
      <c r="D35" s="2" t="s">
        <v>16</v>
      </c>
      <c r="E35" s="2" t="s">
        <v>17</v>
      </c>
      <c r="F35" s="2" t="s">
        <v>18</v>
      </c>
      <c r="G35" s="2" t="s">
        <v>19</v>
      </c>
      <c r="H35" s="2" t="s">
        <v>126</v>
      </c>
      <c r="I35" s="2" t="s">
        <v>127</v>
      </c>
      <c r="J35" t="s">
        <v>128</v>
      </c>
      <c r="K35" t="s">
        <v>129</v>
      </c>
      <c r="L35" s="2"/>
      <c r="M35" s="2"/>
      <c r="N35" s="2"/>
      <c r="O35" s="18">
        <f t="shared" si="0"/>
        <v>0</v>
      </c>
      <c r="P35" s="2"/>
      <c r="Q35" s="2"/>
      <c r="R35" s="2">
        <v>8</v>
      </c>
      <c r="S35" s="2">
        <v>10</v>
      </c>
      <c r="T35" s="20">
        <f t="shared" si="1"/>
        <v>2.6666666666666665</v>
      </c>
      <c r="U35" s="20">
        <f t="shared" si="2"/>
        <v>0</v>
      </c>
      <c r="V35" s="20">
        <f t="shared" si="3"/>
        <v>0</v>
      </c>
      <c r="W35" s="20"/>
      <c r="X35" s="20">
        <f t="shared" si="4"/>
        <v>1.9</v>
      </c>
    </row>
    <row r="36" spans="1:24" x14ac:dyDescent="0.3">
      <c r="A36" s="2">
        <v>4</v>
      </c>
      <c r="B36" s="2" t="s">
        <v>15</v>
      </c>
      <c r="C36" s="2" t="s">
        <v>0</v>
      </c>
      <c r="D36" s="2" t="s">
        <v>16</v>
      </c>
      <c r="E36" s="2" t="s">
        <v>17</v>
      </c>
      <c r="F36" s="2" t="s">
        <v>18</v>
      </c>
      <c r="G36" s="2" t="s">
        <v>19</v>
      </c>
      <c r="H36" s="2" t="s">
        <v>130</v>
      </c>
      <c r="I36" s="2" t="s">
        <v>131</v>
      </c>
      <c r="J36" t="s">
        <v>132</v>
      </c>
      <c r="K36" t="s">
        <v>122</v>
      </c>
      <c r="L36" s="2"/>
      <c r="M36" s="2"/>
      <c r="N36" s="2"/>
      <c r="O36" s="18">
        <f t="shared" si="0"/>
        <v>0</v>
      </c>
      <c r="P36" s="2"/>
      <c r="Q36" s="2"/>
      <c r="R36" s="2">
        <v>10</v>
      </c>
      <c r="S36" s="2">
        <v>10</v>
      </c>
      <c r="T36" s="20">
        <f t="shared" si="1"/>
        <v>3.3333333333333335</v>
      </c>
      <c r="U36" s="20">
        <f t="shared" si="2"/>
        <v>0</v>
      </c>
      <c r="V36" s="20">
        <f t="shared" si="3"/>
        <v>0</v>
      </c>
      <c r="W36" s="20"/>
      <c r="X36" s="20">
        <f t="shared" si="4"/>
        <v>2</v>
      </c>
    </row>
    <row r="37" spans="1:24" x14ac:dyDescent="0.3">
      <c r="A37" s="2">
        <v>6</v>
      </c>
      <c r="B37" s="2" t="s">
        <v>15</v>
      </c>
      <c r="C37" s="2" t="s">
        <v>0</v>
      </c>
      <c r="D37" s="2" t="s">
        <v>16</v>
      </c>
      <c r="E37" s="2" t="s">
        <v>17</v>
      </c>
      <c r="F37" s="2" t="s">
        <v>18</v>
      </c>
      <c r="G37" s="2" t="s">
        <v>19</v>
      </c>
      <c r="H37" s="2" t="s">
        <v>133</v>
      </c>
      <c r="I37" s="2" t="s">
        <v>134</v>
      </c>
      <c r="J37" t="s">
        <v>135</v>
      </c>
      <c r="K37" t="s">
        <v>23</v>
      </c>
      <c r="L37" s="3" t="s">
        <v>80</v>
      </c>
      <c r="M37" s="2">
        <v>21</v>
      </c>
      <c r="N37" s="2">
        <v>9</v>
      </c>
      <c r="O37" s="18">
        <f t="shared" si="0"/>
        <v>30</v>
      </c>
      <c r="P37" s="2">
        <v>9.5</v>
      </c>
      <c r="Q37" s="2">
        <v>10</v>
      </c>
      <c r="R37" s="2">
        <v>8</v>
      </c>
      <c r="S37" s="2">
        <v>10</v>
      </c>
      <c r="T37" s="20">
        <f t="shared" si="1"/>
        <v>9.1666666666666661</v>
      </c>
      <c r="U37" s="20">
        <f t="shared" si="2"/>
        <v>10</v>
      </c>
      <c r="V37" s="20">
        <f t="shared" si="3"/>
        <v>1</v>
      </c>
      <c r="W37" s="20"/>
      <c r="X37" s="20">
        <f t="shared" si="4"/>
        <v>4.875</v>
      </c>
    </row>
    <row r="38" spans="1:24" x14ac:dyDescent="0.3">
      <c r="A38" s="2">
        <v>26</v>
      </c>
      <c r="B38" s="2" t="s">
        <v>15</v>
      </c>
      <c r="C38" s="2" t="s">
        <v>0</v>
      </c>
      <c r="D38" s="2" t="s">
        <v>16</v>
      </c>
      <c r="E38" s="2" t="s">
        <v>17</v>
      </c>
      <c r="F38" s="2" t="s">
        <v>18</v>
      </c>
      <c r="G38" s="2" t="s">
        <v>19</v>
      </c>
      <c r="H38" s="2" t="s">
        <v>136</v>
      </c>
      <c r="I38" s="2" t="s">
        <v>137</v>
      </c>
      <c r="J38" t="s">
        <v>138</v>
      </c>
      <c r="K38" t="s">
        <v>23</v>
      </c>
      <c r="L38" s="3" t="s">
        <v>80</v>
      </c>
      <c r="M38" s="2">
        <v>6</v>
      </c>
      <c r="N38" s="2"/>
      <c r="O38" s="18">
        <f t="shared" si="0"/>
        <v>6</v>
      </c>
      <c r="P38" s="2">
        <v>9.5</v>
      </c>
      <c r="Q38" s="2">
        <v>10</v>
      </c>
      <c r="R38" s="2">
        <v>8</v>
      </c>
      <c r="S38" s="2">
        <v>10</v>
      </c>
      <c r="T38" s="20">
        <f t="shared" si="1"/>
        <v>9.1666666666666661</v>
      </c>
      <c r="U38" s="20">
        <f t="shared" si="2"/>
        <v>10</v>
      </c>
      <c r="V38" s="20">
        <f t="shared" si="3"/>
        <v>0</v>
      </c>
      <c r="W38" s="20"/>
      <c r="X38" s="20">
        <f t="shared" si="4"/>
        <v>3.875</v>
      </c>
    </row>
    <row r="39" spans="1:24" x14ac:dyDescent="0.3">
      <c r="A39" s="2">
        <v>40</v>
      </c>
      <c r="B39" s="2" t="s">
        <v>15</v>
      </c>
      <c r="C39" s="2" t="s">
        <v>0</v>
      </c>
      <c r="D39" s="2" t="s">
        <v>16</v>
      </c>
      <c r="E39" s="2" t="s">
        <v>17</v>
      </c>
      <c r="F39" s="2" t="s">
        <v>18</v>
      </c>
      <c r="G39" s="2" t="s">
        <v>19</v>
      </c>
      <c r="H39" s="2" t="s">
        <v>139</v>
      </c>
      <c r="I39" s="2" t="s">
        <v>140</v>
      </c>
      <c r="J39" t="s">
        <v>141</v>
      </c>
      <c r="K39" t="s">
        <v>122</v>
      </c>
      <c r="L39" s="2"/>
      <c r="M39" s="2"/>
      <c r="N39" s="2"/>
      <c r="O39" s="18">
        <f t="shared" si="0"/>
        <v>0</v>
      </c>
      <c r="P39" s="2"/>
      <c r="Q39" s="2"/>
      <c r="R39" s="2"/>
      <c r="S39" s="2"/>
      <c r="T39" s="20">
        <f t="shared" si="1"/>
        <v>0</v>
      </c>
      <c r="U39" s="20">
        <f t="shared" si="2"/>
        <v>0</v>
      </c>
      <c r="V39" s="20">
        <f t="shared" si="3"/>
        <v>0</v>
      </c>
      <c r="W39" s="20"/>
      <c r="X39" s="20">
        <f t="shared" si="4"/>
        <v>0</v>
      </c>
    </row>
  </sheetData>
  <sortState xmlns:xlrd2="http://schemas.microsoft.com/office/spreadsheetml/2017/richdata2" ref="A2:Q39">
    <sortCondition ref="L2:L39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C85B-A536-43D6-B2A3-7810694A9A89}">
  <dimension ref="A1:X41"/>
  <sheetViews>
    <sheetView topLeftCell="J1" workbookViewId="0">
      <pane ySplit="1" topLeftCell="A2" activePane="bottomLeft" state="frozen"/>
      <selection pane="bottomLeft" activeCell="V3" sqref="V3"/>
    </sheetView>
  </sheetViews>
  <sheetFormatPr defaultRowHeight="14.4" x14ac:dyDescent="0.3"/>
  <cols>
    <col min="2" max="7" width="0" hidden="1" customWidth="1"/>
    <col min="9" max="9" width="25.44140625" customWidth="1"/>
    <col min="10" max="13" width="13" customWidth="1"/>
    <col min="14" max="14" width="11.109375" customWidth="1"/>
    <col min="15" max="15" width="9.109375" customWidth="1"/>
    <col min="16" max="16" width="8.109375" customWidth="1"/>
    <col min="17" max="17" width="13" customWidth="1"/>
    <col min="18" max="18" width="9.109375" customWidth="1"/>
    <col min="19" max="19" width="12.44140625" customWidth="1"/>
    <col min="20" max="20" width="13.88671875" customWidth="1"/>
    <col min="21" max="21" width="15.33203125" customWidth="1"/>
  </cols>
  <sheetData>
    <row r="1" spans="1:24" x14ac:dyDescent="0.3">
      <c r="A1" s="1" t="s">
        <v>142</v>
      </c>
      <c r="J1" s="2" t="s">
        <v>2</v>
      </c>
      <c r="K1" s="19" t="s">
        <v>143</v>
      </c>
      <c r="L1" s="19" t="s">
        <v>3</v>
      </c>
      <c r="M1" s="19" t="s">
        <v>4</v>
      </c>
      <c r="N1" s="19" t="s">
        <v>144</v>
      </c>
      <c r="O1" s="2" t="s">
        <v>6</v>
      </c>
      <c r="P1" s="2" t="s">
        <v>7</v>
      </c>
      <c r="Q1" s="8" t="s">
        <v>12</v>
      </c>
      <c r="R1" s="2" t="s">
        <v>8</v>
      </c>
      <c r="S1" s="2" t="s">
        <v>9</v>
      </c>
      <c r="T1" s="21" t="s">
        <v>10</v>
      </c>
      <c r="U1" s="29" t="s">
        <v>11</v>
      </c>
      <c r="V1" s="29" t="s">
        <v>12</v>
      </c>
      <c r="W1" s="30" t="s">
        <v>13</v>
      </c>
      <c r="X1" s="30" t="s">
        <v>14</v>
      </c>
    </row>
    <row r="2" spans="1:24" x14ac:dyDescent="0.3">
      <c r="A2" s="2">
        <v>2</v>
      </c>
      <c r="B2" s="2" t="s">
        <v>15</v>
      </c>
      <c r="C2" s="2" t="s">
        <v>142</v>
      </c>
      <c r="D2" s="2" t="s">
        <v>16</v>
      </c>
      <c r="E2" s="2" t="s">
        <v>17</v>
      </c>
      <c r="F2" s="2" t="s">
        <v>18</v>
      </c>
      <c r="G2" s="2" t="s">
        <v>145</v>
      </c>
      <c r="H2" s="2" t="s">
        <v>146</v>
      </c>
      <c r="I2" s="7" t="s">
        <v>147</v>
      </c>
      <c r="J2" s="18" t="s">
        <v>148</v>
      </c>
      <c r="K2" s="18"/>
      <c r="L2" s="18">
        <v>0</v>
      </c>
      <c r="M2" s="18"/>
      <c r="N2" s="18">
        <f>SUM(M2,L2)</f>
        <v>0</v>
      </c>
      <c r="O2" s="2">
        <v>10</v>
      </c>
      <c r="P2" s="2">
        <v>8.5</v>
      </c>
      <c r="Q2" s="2"/>
      <c r="R2" s="2"/>
      <c r="S2" s="2">
        <v>10</v>
      </c>
      <c r="T2" s="20">
        <f>SUM(S2,P2,O2)/3</f>
        <v>9.5</v>
      </c>
      <c r="U2" s="20">
        <f>IF(N2&gt;6,10,10*N2/6)</f>
        <v>0</v>
      </c>
      <c r="V2" s="20">
        <f>IF(N2&gt;6,IF(N2&gt;20,1,(N2-6)/14),0)</f>
        <v>0</v>
      </c>
      <c r="W2" s="20"/>
      <c r="X2" s="20">
        <f>IF(S2*0.15+T2*0.15+U2*0.1+V2+IF(W2+K2&gt;10,W2+K2)*0.6&gt;10,10,S2*0.15+T2*0.15+U2*0.1+V2+IF(W2+K2&gt;10,W2+K2)*0.6)</f>
        <v>2.9249999999999998</v>
      </c>
    </row>
    <row r="3" spans="1:24" x14ac:dyDescent="0.3">
      <c r="A3" s="2">
        <v>6</v>
      </c>
      <c r="B3" s="2" t="s">
        <v>15</v>
      </c>
      <c r="C3" s="2" t="s">
        <v>142</v>
      </c>
      <c r="D3" s="2" t="s">
        <v>16</v>
      </c>
      <c r="E3" s="2" t="s">
        <v>17</v>
      </c>
      <c r="F3" s="2" t="s">
        <v>18</v>
      </c>
      <c r="G3" s="2" t="s">
        <v>145</v>
      </c>
      <c r="H3" s="2" t="s">
        <v>149</v>
      </c>
      <c r="I3" s="7" t="s">
        <v>150</v>
      </c>
      <c r="J3" s="18" t="s">
        <v>148</v>
      </c>
      <c r="K3" s="18"/>
      <c r="L3" s="18">
        <v>4</v>
      </c>
      <c r="M3" s="18">
        <v>2</v>
      </c>
      <c r="N3" s="18">
        <f t="shared" ref="N3:N41" si="0">SUM(M3,L3)</f>
        <v>6</v>
      </c>
      <c r="O3" s="2">
        <v>10</v>
      </c>
      <c r="P3" s="2">
        <v>8.5</v>
      </c>
      <c r="Q3" s="2"/>
      <c r="R3" s="2">
        <v>8</v>
      </c>
      <c r="S3" s="2">
        <v>10</v>
      </c>
      <c r="T3" s="20">
        <f t="shared" ref="T3:T41" si="1">SUM(S3,P3,O3)/3</f>
        <v>9.5</v>
      </c>
      <c r="U3" s="20">
        <f t="shared" ref="U3:U41" si="2">IF(N3&gt;6,10,10*N3/6)</f>
        <v>10</v>
      </c>
      <c r="V3" s="20">
        <f t="shared" ref="V3:V41" si="3">IF(N3&gt;6,IF(N3&gt;20,1,(N3-6)/14),0)</f>
        <v>0</v>
      </c>
      <c r="W3" s="20"/>
      <c r="X3" s="20">
        <f t="shared" ref="X3:X41" si="4">IF(S3*0.15+T3*0.15+U3*0.1+V3+IF(W3+K3&gt;10,W3+K3)*0.6&gt;10,10,S3*0.15+T3*0.15+U3*0.1+V3+IF(W3+K3&gt;10,W3+K3)*0.6)</f>
        <v>3.9249999999999998</v>
      </c>
    </row>
    <row r="4" spans="1:24" x14ac:dyDescent="0.3">
      <c r="A4" s="2">
        <v>14</v>
      </c>
      <c r="B4" s="2" t="s">
        <v>15</v>
      </c>
      <c r="C4" s="2" t="s">
        <v>142</v>
      </c>
      <c r="D4" s="2" t="s">
        <v>16</v>
      </c>
      <c r="E4" s="2" t="s">
        <v>17</v>
      </c>
      <c r="F4" s="2" t="s">
        <v>18</v>
      </c>
      <c r="G4" s="2" t="s">
        <v>145</v>
      </c>
      <c r="H4" s="2" t="s">
        <v>151</v>
      </c>
      <c r="I4" s="7" t="s">
        <v>152</v>
      </c>
      <c r="J4" s="18" t="s">
        <v>148</v>
      </c>
      <c r="K4" s="18"/>
      <c r="L4" s="18">
        <v>3</v>
      </c>
      <c r="M4" s="18">
        <v>1</v>
      </c>
      <c r="N4" s="18">
        <f t="shared" si="0"/>
        <v>4</v>
      </c>
      <c r="O4" s="2">
        <v>10</v>
      </c>
      <c r="P4" s="2">
        <v>8.5</v>
      </c>
      <c r="Q4" s="2"/>
      <c r="R4" s="2">
        <v>8</v>
      </c>
      <c r="S4" s="2">
        <v>10</v>
      </c>
      <c r="T4" s="20">
        <f t="shared" si="1"/>
        <v>9.5</v>
      </c>
      <c r="U4" s="20">
        <f t="shared" si="2"/>
        <v>6.666666666666667</v>
      </c>
      <c r="V4" s="20">
        <f t="shared" si="3"/>
        <v>0</v>
      </c>
      <c r="W4" s="20"/>
      <c r="X4" s="20">
        <f t="shared" si="4"/>
        <v>3.5916666666666668</v>
      </c>
    </row>
    <row r="5" spans="1:24" x14ac:dyDescent="0.3">
      <c r="A5" s="2">
        <v>16</v>
      </c>
      <c r="B5" s="2" t="s">
        <v>15</v>
      </c>
      <c r="C5" s="2" t="s">
        <v>142</v>
      </c>
      <c r="D5" s="2" t="s">
        <v>16</v>
      </c>
      <c r="E5" s="2" t="s">
        <v>17</v>
      </c>
      <c r="F5" s="2" t="s">
        <v>18</v>
      </c>
      <c r="G5" s="2" t="s">
        <v>145</v>
      </c>
      <c r="H5" s="2" t="s">
        <v>153</v>
      </c>
      <c r="I5" s="7" t="s">
        <v>154</v>
      </c>
      <c r="J5" s="18" t="s">
        <v>148</v>
      </c>
      <c r="K5" s="18"/>
      <c r="L5" s="18">
        <v>3</v>
      </c>
      <c r="M5" s="18">
        <v>3</v>
      </c>
      <c r="N5" s="18">
        <f t="shared" si="0"/>
        <v>6</v>
      </c>
      <c r="O5" s="2">
        <v>10</v>
      </c>
      <c r="P5" s="2">
        <v>8.5</v>
      </c>
      <c r="Q5" s="2"/>
      <c r="R5" s="2">
        <v>9.5</v>
      </c>
      <c r="S5" s="2">
        <v>10</v>
      </c>
      <c r="T5" s="20">
        <f t="shared" si="1"/>
        <v>9.5</v>
      </c>
      <c r="U5" s="20">
        <f t="shared" si="2"/>
        <v>10</v>
      </c>
      <c r="V5" s="20">
        <f t="shared" si="3"/>
        <v>0</v>
      </c>
      <c r="W5" s="20"/>
      <c r="X5" s="20">
        <f t="shared" si="4"/>
        <v>3.9249999999999998</v>
      </c>
    </row>
    <row r="6" spans="1:24" x14ac:dyDescent="0.3">
      <c r="A6" s="2">
        <v>17</v>
      </c>
      <c r="B6" s="2" t="s">
        <v>15</v>
      </c>
      <c r="C6" s="2" t="s">
        <v>142</v>
      </c>
      <c r="D6" s="2" t="s">
        <v>16</v>
      </c>
      <c r="E6" s="2" t="s">
        <v>17</v>
      </c>
      <c r="F6" s="2" t="s">
        <v>18</v>
      </c>
      <c r="G6" s="2" t="s">
        <v>145</v>
      </c>
      <c r="H6" s="2" t="s">
        <v>155</v>
      </c>
      <c r="I6" s="7" t="s">
        <v>156</v>
      </c>
      <c r="J6" s="18" t="s">
        <v>148</v>
      </c>
      <c r="K6" s="18"/>
      <c r="L6" s="18">
        <v>13</v>
      </c>
      <c r="M6" s="18">
        <v>3</v>
      </c>
      <c r="N6" s="18">
        <f t="shared" si="0"/>
        <v>16</v>
      </c>
      <c r="O6" s="2">
        <v>10</v>
      </c>
      <c r="P6" s="2">
        <v>8.5</v>
      </c>
      <c r="Q6" s="2"/>
      <c r="R6" s="2">
        <v>7</v>
      </c>
      <c r="S6" s="2">
        <v>8</v>
      </c>
      <c r="T6" s="20">
        <f t="shared" si="1"/>
        <v>8.8333333333333339</v>
      </c>
      <c r="U6" s="20">
        <f t="shared" si="2"/>
        <v>10</v>
      </c>
      <c r="V6" s="20">
        <f t="shared" si="3"/>
        <v>0.7142857142857143</v>
      </c>
      <c r="W6" s="20"/>
      <c r="X6" s="20">
        <f t="shared" si="4"/>
        <v>4.2392857142857139</v>
      </c>
    </row>
    <row r="7" spans="1:24" x14ac:dyDescent="0.3">
      <c r="A7" s="2">
        <v>27</v>
      </c>
      <c r="B7" s="2" t="s">
        <v>15</v>
      </c>
      <c r="C7" s="2" t="s">
        <v>142</v>
      </c>
      <c r="D7" s="2" t="s">
        <v>16</v>
      </c>
      <c r="E7" s="2" t="s">
        <v>17</v>
      </c>
      <c r="F7" s="2" t="s">
        <v>18</v>
      </c>
      <c r="G7" s="2" t="s">
        <v>145</v>
      </c>
      <c r="H7" s="2" t="s">
        <v>157</v>
      </c>
      <c r="I7" s="7" t="s">
        <v>158</v>
      </c>
      <c r="J7" s="18" t="s">
        <v>148</v>
      </c>
      <c r="K7" s="18">
        <v>0.5</v>
      </c>
      <c r="L7" s="18">
        <v>10</v>
      </c>
      <c r="M7" s="18">
        <v>4</v>
      </c>
      <c r="N7" s="18">
        <f t="shared" si="0"/>
        <v>14</v>
      </c>
      <c r="O7" s="2">
        <v>10</v>
      </c>
      <c r="P7" s="2">
        <v>8.5</v>
      </c>
      <c r="Q7" s="2"/>
      <c r="R7" s="2">
        <v>8</v>
      </c>
      <c r="S7" s="2">
        <v>10</v>
      </c>
      <c r="T7" s="20">
        <f t="shared" si="1"/>
        <v>9.5</v>
      </c>
      <c r="U7" s="20">
        <f t="shared" si="2"/>
        <v>10</v>
      </c>
      <c r="V7" s="20">
        <f t="shared" si="3"/>
        <v>0.5714285714285714</v>
      </c>
      <c r="W7" s="20"/>
      <c r="X7" s="20">
        <f t="shared" si="4"/>
        <v>4.496428571428571</v>
      </c>
    </row>
    <row r="8" spans="1:24" x14ac:dyDescent="0.3">
      <c r="A8" s="2">
        <v>31</v>
      </c>
      <c r="B8" s="2" t="s">
        <v>15</v>
      </c>
      <c r="C8" s="2" t="s">
        <v>142</v>
      </c>
      <c r="D8" s="2" t="s">
        <v>16</v>
      </c>
      <c r="E8" s="2" t="s">
        <v>17</v>
      </c>
      <c r="F8" s="2" t="s">
        <v>18</v>
      </c>
      <c r="G8" s="2" t="s">
        <v>145</v>
      </c>
      <c r="H8" s="2" t="s">
        <v>159</v>
      </c>
      <c r="I8" s="7" t="s">
        <v>160</v>
      </c>
      <c r="J8" s="18" t="s">
        <v>148</v>
      </c>
      <c r="K8" s="18"/>
      <c r="L8" s="18">
        <v>6</v>
      </c>
      <c r="M8" s="18">
        <v>3</v>
      </c>
      <c r="N8" s="18">
        <f t="shared" si="0"/>
        <v>9</v>
      </c>
      <c r="O8" s="2">
        <v>10</v>
      </c>
      <c r="P8" s="2">
        <v>8.5</v>
      </c>
      <c r="Q8" s="2"/>
      <c r="R8" s="2">
        <v>8.5</v>
      </c>
      <c r="S8" s="2">
        <v>10</v>
      </c>
      <c r="T8" s="20">
        <f t="shared" si="1"/>
        <v>9.5</v>
      </c>
      <c r="U8" s="20">
        <f t="shared" si="2"/>
        <v>10</v>
      </c>
      <c r="V8" s="20">
        <f t="shared" si="3"/>
        <v>0.21428571428571427</v>
      </c>
      <c r="W8" s="20"/>
      <c r="X8" s="20">
        <f t="shared" si="4"/>
        <v>4.1392857142857142</v>
      </c>
    </row>
    <row r="9" spans="1:24" x14ac:dyDescent="0.3">
      <c r="A9" s="2">
        <v>38</v>
      </c>
      <c r="B9" s="2" t="s">
        <v>15</v>
      </c>
      <c r="C9" s="2" t="s">
        <v>142</v>
      </c>
      <c r="D9" s="2" t="s">
        <v>16</v>
      </c>
      <c r="E9" s="2" t="s">
        <v>17</v>
      </c>
      <c r="F9" s="2" t="s">
        <v>18</v>
      </c>
      <c r="G9" s="2" t="s">
        <v>145</v>
      </c>
      <c r="H9" s="2" t="s">
        <v>161</v>
      </c>
      <c r="I9" s="7" t="s">
        <v>162</v>
      </c>
      <c r="J9" s="18" t="s">
        <v>148</v>
      </c>
      <c r="K9" s="18"/>
      <c r="L9" s="18">
        <v>10</v>
      </c>
      <c r="M9" s="18">
        <v>5</v>
      </c>
      <c r="N9" s="18">
        <f t="shared" si="0"/>
        <v>15</v>
      </c>
      <c r="O9" s="2">
        <v>10</v>
      </c>
      <c r="P9" s="2">
        <v>8.5</v>
      </c>
      <c r="Q9" s="2"/>
      <c r="R9" s="2"/>
      <c r="S9" s="2">
        <v>10</v>
      </c>
      <c r="T9" s="20">
        <f t="shared" si="1"/>
        <v>9.5</v>
      </c>
      <c r="U9" s="20">
        <f t="shared" si="2"/>
        <v>10</v>
      </c>
      <c r="V9" s="20">
        <f t="shared" si="3"/>
        <v>0.6428571428571429</v>
      </c>
      <c r="W9" s="20"/>
      <c r="X9" s="20">
        <f t="shared" si="4"/>
        <v>4.5678571428571431</v>
      </c>
    </row>
    <row r="10" spans="1:24" x14ac:dyDescent="0.3">
      <c r="A10" s="2">
        <v>7</v>
      </c>
      <c r="B10" s="2" t="s">
        <v>15</v>
      </c>
      <c r="C10" s="2" t="s">
        <v>142</v>
      </c>
      <c r="D10" s="2" t="s">
        <v>16</v>
      </c>
      <c r="E10" s="2" t="s">
        <v>17</v>
      </c>
      <c r="F10" s="2" t="s">
        <v>18</v>
      </c>
      <c r="G10" s="2" t="s">
        <v>145</v>
      </c>
      <c r="H10" s="2" t="s">
        <v>163</v>
      </c>
      <c r="I10" s="7" t="s">
        <v>164</v>
      </c>
      <c r="J10" s="2" t="s">
        <v>165</v>
      </c>
      <c r="K10" s="2"/>
      <c r="L10" s="2">
        <v>13</v>
      </c>
      <c r="M10" s="2">
        <v>4</v>
      </c>
      <c r="N10" s="18">
        <f t="shared" si="0"/>
        <v>17</v>
      </c>
      <c r="O10" s="2">
        <v>10</v>
      </c>
      <c r="P10" s="2">
        <v>10</v>
      </c>
      <c r="Q10" s="2"/>
      <c r="R10" s="2">
        <v>9.5</v>
      </c>
      <c r="S10" s="2">
        <v>10</v>
      </c>
      <c r="T10" s="20">
        <f t="shared" si="1"/>
        <v>10</v>
      </c>
      <c r="U10" s="20">
        <f t="shared" si="2"/>
        <v>10</v>
      </c>
      <c r="V10" s="20">
        <f t="shared" si="3"/>
        <v>0.7857142857142857</v>
      </c>
      <c r="W10" s="20"/>
      <c r="X10" s="20">
        <f t="shared" si="4"/>
        <v>4.7857142857142856</v>
      </c>
    </row>
    <row r="11" spans="1:24" x14ac:dyDescent="0.3">
      <c r="A11" s="2">
        <v>8</v>
      </c>
      <c r="B11" s="2" t="s">
        <v>15</v>
      </c>
      <c r="C11" s="2" t="s">
        <v>142</v>
      </c>
      <c r="D11" s="2" t="s">
        <v>16</v>
      </c>
      <c r="E11" s="2" t="s">
        <v>17</v>
      </c>
      <c r="F11" s="2" t="s">
        <v>18</v>
      </c>
      <c r="G11" s="2" t="s">
        <v>145</v>
      </c>
      <c r="H11" s="2" t="s">
        <v>166</v>
      </c>
      <c r="I11" s="7" t="s">
        <v>167</v>
      </c>
      <c r="J11" s="2" t="s">
        <v>165</v>
      </c>
      <c r="K11" s="2"/>
      <c r="L11" s="2">
        <v>6</v>
      </c>
      <c r="M11" s="2">
        <v>4</v>
      </c>
      <c r="N11" s="18">
        <f t="shared" si="0"/>
        <v>10</v>
      </c>
      <c r="O11" s="2">
        <v>10</v>
      </c>
      <c r="P11" s="2">
        <v>10</v>
      </c>
      <c r="Q11" s="2"/>
      <c r="R11" s="2">
        <v>10</v>
      </c>
      <c r="S11" s="2">
        <v>8</v>
      </c>
      <c r="T11" s="20">
        <f t="shared" si="1"/>
        <v>9.3333333333333339</v>
      </c>
      <c r="U11" s="20">
        <f t="shared" si="2"/>
        <v>10</v>
      </c>
      <c r="V11" s="20">
        <f t="shared" si="3"/>
        <v>0.2857142857142857</v>
      </c>
      <c r="W11" s="20"/>
      <c r="X11" s="20">
        <f t="shared" si="4"/>
        <v>3.8857142857142857</v>
      </c>
    </row>
    <row r="12" spans="1:24" x14ac:dyDescent="0.3">
      <c r="A12" s="2">
        <v>10</v>
      </c>
      <c r="B12" s="2" t="s">
        <v>15</v>
      </c>
      <c r="C12" s="2" t="s">
        <v>142</v>
      </c>
      <c r="D12" s="2" t="s">
        <v>16</v>
      </c>
      <c r="E12" s="2" t="s">
        <v>17</v>
      </c>
      <c r="F12" s="2" t="s">
        <v>18</v>
      </c>
      <c r="G12" s="2" t="s">
        <v>145</v>
      </c>
      <c r="H12" s="2" t="s">
        <v>168</v>
      </c>
      <c r="I12" s="7" t="s">
        <v>169</v>
      </c>
      <c r="J12" s="2" t="s">
        <v>165</v>
      </c>
      <c r="K12" s="2"/>
      <c r="L12" s="2">
        <v>11</v>
      </c>
      <c r="M12" s="2">
        <v>6</v>
      </c>
      <c r="N12" s="18">
        <f t="shared" si="0"/>
        <v>17</v>
      </c>
      <c r="O12" s="2">
        <v>10</v>
      </c>
      <c r="P12" s="2">
        <v>10</v>
      </c>
      <c r="Q12" s="2"/>
      <c r="R12" s="2">
        <v>10</v>
      </c>
      <c r="S12" s="2">
        <v>10</v>
      </c>
      <c r="T12" s="20">
        <f t="shared" si="1"/>
        <v>10</v>
      </c>
      <c r="U12" s="20">
        <f t="shared" si="2"/>
        <v>10</v>
      </c>
      <c r="V12" s="20">
        <f t="shared" si="3"/>
        <v>0.7857142857142857</v>
      </c>
      <c r="W12" s="20"/>
      <c r="X12" s="20">
        <f t="shared" si="4"/>
        <v>4.7857142857142856</v>
      </c>
    </row>
    <row r="13" spans="1:24" x14ac:dyDescent="0.3">
      <c r="A13" s="2">
        <v>12</v>
      </c>
      <c r="B13" s="2" t="s">
        <v>15</v>
      </c>
      <c r="C13" s="2" t="s">
        <v>142</v>
      </c>
      <c r="D13" s="2" t="s">
        <v>16</v>
      </c>
      <c r="E13" s="2" t="s">
        <v>17</v>
      </c>
      <c r="F13" s="2" t="s">
        <v>18</v>
      </c>
      <c r="G13" s="2" t="s">
        <v>145</v>
      </c>
      <c r="H13" s="2" t="s">
        <v>170</v>
      </c>
      <c r="I13" s="7" t="s">
        <v>171</v>
      </c>
      <c r="J13" s="2" t="s">
        <v>165</v>
      </c>
      <c r="K13" s="2"/>
      <c r="L13" s="2">
        <v>18</v>
      </c>
      <c r="M13" s="2">
        <v>3</v>
      </c>
      <c r="N13" s="18">
        <f t="shared" si="0"/>
        <v>21</v>
      </c>
      <c r="O13" s="2">
        <v>10</v>
      </c>
      <c r="P13" s="2">
        <v>10</v>
      </c>
      <c r="Q13" s="2"/>
      <c r="R13" s="2">
        <v>8</v>
      </c>
      <c r="S13" s="2">
        <v>10</v>
      </c>
      <c r="T13" s="20">
        <f t="shared" si="1"/>
        <v>10</v>
      </c>
      <c r="U13" s="20">
        <f t="shared" si="2"/>
        <v>10</v>
      </c>
      <c r="V13" s="20">
        <f t="shared" si="3"/>
        <v>1</v>
      </c>
      <c r="W13" s="20"/>
      <c r="X13" s="20">
        <f t="shared" si="4"/>
        <v>5</v>
      </c>
    </row>
    <row r="14" spans="1:24" x14ac:dyDescent="0.3">
      <c r="A14" s="2">
        <v>18</v>
      </c>
      <c r="B14" s="2" t="s">
        <v>15</v>
      </c>
      <c r="C14" s="2" t="s">
        <v>142</v>
      </c>
      <c r="D14" s="2" t="s">
        <v>16</v>
      </c>
      <c r="E14" s="2" t="s">
        <v>17</v>
      </c>
      <c r="F14" s="2" t="s">
        <v>18</v>
      </c>
      <c r="G14" s="2" t="s">
        <v>145</v>
      </c>
      <c r="H14" s="2" t="s">
        <v>172</v>
      </c>
      <c r="I14" s="7" t="s">
        <v>173</v>
      </c>
      <c r="J14" s="2" t="s">
        <v>165</v>
      </c>
      <c r="K14" s="2"/>
      <c r="L14" s="2">
        <v>16</v>
      </c>
      <c r="M14" s="2">
        <v>7</v>
      </c>
      <c r="N14" s="18">
        <f t="shared" si="0"/>
        <v>23</v>
      </c>
      <c r="O14" s="2">
        <v>10</v>
      </c>
      <c r="P14" s="2">
        <v>10</v>
      </c>
      <c r="Q14" s="2"/>
      <c r="R14" s="2">
        <v>8</v>
      </c>
      <c r="S14" s="2">
        <v>10</v>
      </c>
      <c r="T14" s="20">
        <f t="shared" si="1"/>
        <v>10</v>
      </c>
      <c r="U14" s="20">
        <f t="shared" si="2"/>
        <v>10</v>
      </c>
      <c r="V14" s="20">
        <f t="shared" si="3"/>
        <v>1</v>
      </c>
      <c r="W14" s="20"/>
      <c r="X14" s="20">
        <f t="shared" si="4"/>
        <v>5</v>
      </c>
    </row>
    <row r="15" spans="1:24" x14ac:dyDescent="0.3">
      <c r="A15" s="2">
        <v>24</v>
      </c>
      <c r="B15" s="2" t="s">
        <v>15</v>
      </c>
      <c r="C15" s="2" t="s">
        <v>142</v>
      </c>
      <c r="D15" s="2" t="s">
        <v>16</v>
      </c>
      <c r="E15" s="2" t="s">
        <v>17</v>
      </c>
      <c r="F15" s="2" t="s">
        <v>18</v>
      </c>
      <c r="G15" s="2" t="s">
        <v>145</v>
      </c>
      <c r="H15" s="2" t="s">
        <v>174</v>
      </c>
      <c r="I15" s="7" t="s">
        <v>175</v>
      </c>
      <c r="J15" s="2" t="s">
        <v>165</v>
      </c>
      <c r="K15" s="2"/>
      <c r="L15" s="2">
        <v>8</v>
      </c>
      <c r="M15" s="2">
        <v>4</v>
      </c>
      <c r="N15" s="18">
        <f t="shared" si="0"/>
        <v>12</v>
      </c>
      <c r="O15" s="2">
        <v>10</v>
      </c>
      <c r="P15" s="2">
        <v>10</v>
      </c>
      <c r="Q15" s="2"/>
      <c r="R15" s="2">
        <v>10</v>
      </c>
      <c r="S15" s="2">
        <v>10</v>
      </c>
      <c r="T15" s="20">
        <f t="shared" si="1"/>
        <v>10</v>
      </c>
      <c r="U15" s="20">
        <f t="shared" si="2"/>
        <v>10</v>
      </c>
      <c r="V15" s="20">
        <f t="shared" si="3"/>
        <v>0.42857142857142855</v>
      </c>
      <c r="W15" s="20"/>
      <c r="X15" s="20">
        <f t="shared" si="4"/>
        <v>4.4285714285714288</v>
      </c>
    </row>
    <row r="16" spans="1:24" x14ac:dyDescent="0.3">
      <c r="A16" s="2">
        <v>26</v>
      </c>
      <c r="B16" s="2" t="s">
        <v>15</v>
      </c>
      <c r="C16" s="2" t="s">
        <v>142</v>
      </c>
      <c r="D16" s="2" t="s">
        <v>16</v>
      </c>
      <c r="E16" s="2" t="s">
        <v>17</v>
      </c>
      <c r="F16" s="2" t="s">
        <v>18</v>
      </c>
      <c r="G16" s="2" t="s">
        <v>145</v>
      </c>
      <c r="H16" s="2" t="s">
        <v>176</v>
      </c>
      <c r="I16" s="7" t="s">
        <v>177</v>
      </c>
      <c r="J16" s="2" t="s">
        <v>165</v>
      </c>
      <c r="K16" s="2"/>
      <c r="L16" s="2">
        <v>10</v>
      </c>
      <c r="M16" s="2">
        <v>6</v>
      </c>
      <c r="N16" s="18">
        <f t="shared" si="0"/>
        <v>16</v>
      </c>
      <c r="O16" s="2">
        <v>10</v>
      </c>
      <c r="P16" s="2">
        <v>10</v>
      </c>
      <c r="Q16" s="2"/>
      <c r="R16" s="2">
        <v>7</v>
      </c>
      <c r="S16" s="2">
        <v>10</v>
      </c>
      <c r="T16" s="20">
        <f t="shared" si="1"/>
        <v>10</v>
      </c>
      <c r="U16" s="20">
        <f t="shared" si="2"/>
        <v>10</v>
      </c>
      <c r="V16" s="20">
        <f t="shared" si="3"/>
        <v>0.7142857142857143</v>
      </c>
      <c r="W16" s="20"/>
      <c r="X16" s="20">
        <f t="shared" si="4"/>
        <v>4.7142857142857144</v>
      </c>
    </row>
    <row r="17" spans="1:24" x14ac:dyDescent="0.3">
      <c r="A17" s="2">
        <v>28</v>
      </c>
      <c r="B17" s="2" t="s">
        <v>15</v>
      </c>
      <c r="C17" s="2" t="s">
        <v>142</v>
      </c>
      <c r="D17" s="2" t="s">
        <v>16</v>
      </c>
      <c r="E17" s="2" t="s">
        <v>17</v>
      </c>
      <c r="F17" s="2" t="s">
        <v>18</v>
      </c>
      <c r="G17" s="2" t="s">
        <v>145</v>
      </c>
      <c r="H17" s="2" t="s">
        <v>178</v>
      </c>
      <c r="I17" s="7" t="s">
        <v>179</v>
      </c>
      <c r="J17" s="2" t="s">
        <v>165</v>
      </c>
      <c r="K17" s="2"/>
      <c r="L17" s="2">
        <v>15</v>
      </c>
      <c r="M17" s="2">
        <v>4</v>
      </c>
      <c r="N17" s="18">
        <f t="shared" si="0"/>
        <v>19</v>
      </c>
      <c r="O17" s="2">
        <v>10</v>
      </c>
      <c r="P17" s="2">
        <v>10</v>
      </c>
      <c r="Q17" s="2"/>
      <c r="R17" s="2">
        <v>9</v>
      </c>
      <c r="S17" s="2">
        <v>10</v>
      </c>
      <c r="T17" s="20">
        <f t="shared" si="1"/>
        <v>10</v>
      </c>
      <c r="U17" s="20">
        <f t="shared" si="2"/>
        <v>10</v>
      </c>
      <c r="V17" s="20">
        <f t="shared" si="3"/>
        <v>0.9285714285714286</v>
      </c>
      <c r="W17" s="20"/>
      <c r="X17" s="20">
        <f t="shared" si="4"/>
        <v>4.9285714285714288</v>
      </c>
    </row>
    <row r="18" spans="1:24" x14ac:dyDescent="0.3">
      <c r="A18" s="2">
        <v>29</v>
      </c>
      <c r="B18" s="2" t="s">
        <v>15</v>
      </c>
      <c r="C18" s="2" t="s">
        <v>142</v>
      </c>
      <c r="D18" s="2" t="s">
        <v>16</v>
      </c>
      <c r="E18" s="2" t="s">
        <v>17</v>
      </c>
      <c r="F18" s="2" t="s">
        <v>18</v>
      </c>
      <c r="G18" s="2" t="s">
        <v>145</v>
      </c>
      <c r="H18" s="2" t="s">
        <v>180</v>
      </c>
      <c r="I18" s="7" t="s">
        <v>181</v>
      </c>
      <c r="J18" s="2" t="s">
        <v>165</v>
      </c>
      <c r="K18" s="2"/>
      <c r="L18" s="2">
        <v>14</v>
      </c>
      <c r="M18" s="2">
        <v>5</v>
      </c>
      <c r="N18" s="18">
        <f t="shared" si="0"/>
        <v>19</v>
      </c>
      <c r="O18" s="2">
        <v>10</v>
      </c>
      <c r="P18" s="2">
        <v>10</v>
      </c>
      <c r="Q18" s="2"/>
      <c r="R18" s="2">
        <v>10</v>
      </c>
      <c r="S18" s="2">
        <v>10</v>
      </c>
      <c r="T18" s="20">
        <f t="shared" si="1"/>
        <v>10</v>
      </c>
      <c r="U18" s="20">
        <f t="shared" si="2"/>
        <v>10</v>
      </c>
      <c r="V18" s="20">
        <f t="shared" si="3"/>
        <v>0.9285714285714286</v>
      </c>
      <c r="W18" s="20"/>
      <c r="X18" s="20">
        <f t="shared" si="4"/>
        <v>4.9285714285714288</v>
      </c>
    </row>
    <row r="19" spans="1:24" x14ac:dyDescent="0.3">
      <c r="A19" s="2">
        <v>36</v>
      </c>
      <c r="B19" s="2" t="s">
        <v>15</v>
      </c>
      <c r="C19" s="2" t="s">
        <v>142</v>
      </c>
      <c r="D19" s="2" t="s">
        <v>16</v>
      </c>
      <c r="E19" s="2" t="s">
        <v>17</v>
      </c>
      <c r="F19" s="2" t="s">
        <v>18</v>
      </c>
      <c r="G19" s="2" t="s">
        <v>145</v>
      </c>
      <c r="H19" s="2" t="s">
        <v>182</v>
      </c>
      <c r="I19" s="7" t="s">
        <v>183</v>
      </c>
      <c r="J19" s="2" t="s">
        <v>165</v>
      </c>
      <c r="K19" s="2"/>
      <c r="L19" s="2">
        <v>17</v>
      </c>
      <c r="M19" s="2">
        <v>6</v>
      </c>
      <c r="N19" s="18">
        <f t="shared" si="0"/>
        <v>23</v>
      </c>
      <c r="O19" s="2">
        <v>10</v>
      </c>
      <c r="P19" s="2">
        <v>10</v>
      </c>
      <c r="Q19" s="2"/>
      <c r="R19" s="2">
        <v>10</v>
      </c>
      <c r="S19" s="2">
        <v>10</v>
      </c>
      <c r="T19" s="20">
        <f t="shared" si="1"/>
        <v>10</v>
      </c>
      <c r="U19" s="20">
        <f t="shared" si="2"/>
        <v>10</v>
      </c>
      <c r="V19" s="20">
        <f t="shared" si="3"/>
        <v>1</v>
      </c>
      <c r="W19" s="20"/>
      <c r="X19" s="20">
        <f t="shared" si="4"/>
        <v>5</v>
      </c>
    </row>
    <row r="20" spans="1:24" x14ac:dyDescent="0.3">
      <c r="A20" s="2">
        <v>4</v>
      </c>
      <c r="B20" s="2" t="s">
        <v>15</v>
      </c>
      <c r="C20" s="2" t="s">
        <v>142</v>
      </c>
      <c r="D20" s="2" t="s">
        <v>16</v>
      </c>
      <c r="E20" s="2" t="s">
        <v>17</v>
      </c>
      <c r="F20" s="2" t="s">
        <v>18</v>
      </c>
      <c r="G20" s="2" t="s">
        <v>145</v>
      </c>
      <c r="H20" s="2" t="s">
        <v>184</v>
      </c>
      <c r="I20" s="7" t="s">
        <v>185</v>
      </c>
      <c r="J20" s="18" t="s">
        <v>76</v>
      </c>
      <c r="K20" s="18"/>
      <c r="L20" s="18">
        <v>5</v>
      </c>
      <c r="M20" s="18"/>
      <c r="N20" s="18">
        <f t="shared" si="0"/>
        <v>5</v>
      </c>
      <c r="O20" s="2">
        <v>10</v>
      </c>
      <c r="P20" s="2">
        <v>10</v>
      </c>
      <c r="Q20" s="2"/>
      <c r="R20" s="2">
        <v>9.5</v>
      </c>
      <c r="S20" s="2">
        <v>10</v>
      </c>
      <c r="T20" s="20">
        <f t="shared" si="1"/>
        <v>10</v>
      </c>
      <c r="U20" s="20">
        <f t="shared" si="2"/>
        <v>8.3333333333333339</v>
      </c>
      <c r="V20" s="20">
        <f t="shared" si="3"/>
        <v>0</v>
      </c>
      <c r="W20" s="20"/>
      <c r="X20" s="20">
        <f t="shared" si="4"/>
        <v>3.8333333333333335</v>
      </c>
    </row>
    <row r="21" spans="1:24" x14ac:dyDescent="0.3">
      <c r="A21" s="2">
        <v>9</v>
      </c>
      <c r="B21" s="2" t="s">
        <v>15</v>
      </c>
      <c r="C21" s="2" t="s">
        <v>142</v>
      </c>
      <c r="D21" s="2" t="s">
        <v>16</v>
      </c>
      <c r="E21" s="2" t="s">
        <v>17</v>
      </c>
      <c r="F21" s="2" t="s">
        <v>18</v>
      </c>
      <c r="G21" s="2" t="s">
        <v>145</v>
      </c>
      <c r="H21" s="2" t="s">
        <v>186</v>
      </c>
      <c r="I21" s="7" t="s">
        <v>187</v>
      </c>
      <c r="J21" s="18" t="s">
        <v>76</v>
      </c>
      <c r="K21" s="18"/>
      <c r="L21" s="18">
        <v>9</v>
      </c>
      <c r="M21" s="18">
        <v>3</v>
      </c>
      <c r="N21" s="18">
        <f t="shared" si="0"/>
        <v>12</v>
      </c>
      <c r="O21" s="2">
        <v>10</v>
      </c>
      <c r="P21" s="2">
        <v>10</v>
      </c>
      <c r="Q21" s="2"/>
      <c r="R21" s="2">
        <v>9.5</v>
      </c>
      <c r="S21" s="2">
        <v>10</v>
      </c>
      <c r="T21" s="20">
        <f t="shared" si="1"/>
        <v>10</v>
      </c>
      <c r="U21" s="20">
        <f t="shared" si="2"/>
        <v>10</v>
      </c>
      <c r="V21" s="20">
        <f t="shared" si="3"/>
        <v>0.42857142857142855</v>
      </c>
      <c r="W21" s="20"/>
      <c r="X21" s="20">
        <f t="shared" si="4"/>
        <v>4.4285714285714288</v>
      </c>
    </row>
    <row r="22" spans="1:24" x14ac:dyDescent="0.3">
      <c r="A22" s="2">
        <v>15</v>
      </c>
      <c r="B22" s="2" t="s">
        <v>15</v>
      </c>
      <c r="C22" s="2" t="s">
        <v>142</v>
      </c>
      <c r="D22" s="2" t="s">
        <v>16</v>
      </c>
      <c r="E22" s="2" t="s">
        <v>17</v>
      </c>
      <c r="F22" s="2" t="s">
        <v>18</v>
      </c>
      <c r="G22" s="2" t="s">
        <v>145</v>
      </c>
      <c r="H22" s="2" t="s">
        <v>188</v>
      </c>
      <c r="I22" s="7" t="s">
        <v>189</v>
      </c>
      <c r="J22" s="18" t="s">
        <v>76</v>
      </c>
      <c r="K22" s="18"/>
      <c r="L22" s="18">
        <v>7</v>
      </c>
      <c r="M22" s="18">
        <v>5</v>
      </c>
      <c r="N22" s="18">
        <f t="shared" si="0"/>
        <v>12</v>
      </c>
      <c r="O22" s="2">
        <v>10</v>
      </c>
      <c r="P22" s="2">
        <v>10</v>
      </c>
      <c r="Q22" s="2"/>
      <c r="R22" s="2">
        <v>7.5</v>
      </c>
      <c r="S22" s="2">
        <v>10</v>
      </c>
      <c r="T22" s="20">
        <f t="shared" si="1"/>
        <v>10</v>
      </c>
      <c r="U22" s="20">
        <f t="shared" si="2"/>
        <v>10</v>
      </c>
      <c r="V22" s="20">
        <f t="shared" si="3"/>
        <v>0.42857142857142855</v>
      </c>
      <c r="W22" s="20"/>
      <c r="X22" s="20">
        <f t="shared" si="4"/>
        <v>4.4285714285714288</v>
      </c>
    </row>
    <row r="23" spans="1:24" x14ac:dyDescent="0.3">
      <c r="A23" s="2">
        <v>22</v>
      </c>
      <c r="B23" s="2" t="s">
        <v>15</v>
      </c>
      <c r="C23" s="2" t="s">
        <v>142</v>
      </c>
      <c r="D23" s="2" t="s">
        <v>16</v>
      </c>
      <c r="E23" s="2" t="s">
        <v>17</v>
      </c>
      <c r="F23" s="2" t="s">
        <v>18</v>
      </c>
      <c r="G23" s="2" t="s">
        <v>145</v>
      </c>
      <c r="H23" s="2" t="s">
        <v>190</v>
      </c>
      <c r="I23" s="7" t="s">
        <v>191</v>
      </c>
      <c r="J23" s="18" t="s">
        <v>76</v>
      </c>
      <c r="K23" s="18"/>
      <c r="L23" s="18">
        <v>8</v>
      </c>
      <c r="M23" s="18">
        <v>4</v>
      </c>
      <c r="N23" s="18">
        <f t="shared" si="0"/>
        <v>12</v>
      </c>
      <c r="O23" s="2">
        <v>10</v>
      </c>
      <c r="P23" s="2">
        <v>9.5</v>
      </c>
      <c r="Q23" s="2"/>
      <c r="R23" s="2">
        <v>7.5</v>
      </c>
      <c r="S23" s="2">
        <v>10</v>
      </c>
      <c r="T23" s="20">
        <f t="shared" si="1"/>
        <v>9.8333333333333339</v>
      </c>
      <c r="U23" s="20">
        <f t="shared" si="2"/>
        <v>10</v>
      </c>
      <c r="V23" s="20">
        <f t="shared" si="3"/>
        <v>0.42857142857142855</v>
      </c>
      <c r="W23" s="20"/>
      <c r="X23" s="20">
        <f t="shared" si="4"/>
        <v>4.4035714285714285</v>
      </c>
    </row>
    <row r="24" spans="1:24" x14ac:dyDescent="0.3">
      <c r="A24" s="2">
        <v>23</v>
      </c>
      <c r="B24" s="2" t="s">
        <v>15</v>
      </c>
      <c r="C24" s="2" t="s">
        <v>142</v>
      </c>
      <c r="D24" s="2" t="s">
        <v>16</v>
      </c>
      <c r="E24" s="2" t="s">
        <v>17</v>
      </c>
      <c r="F24" s="2" t="s">
        <v>18</v>
      </c>
      <c r="G24" s="2" t="s">
        <v>145</v>
      </c>
      <c r="H24" s="2" t="s">
        <v>192</v>
      </c>
      <c r="I24" s="7" t="s">
        <v>193</v>
      </c>
      <c r="J24" s="18" t="s">
        <v>76</v>
      </c>
      <c r="K24" s="18"/>
      <c r="L24" s="18">
        <v>23</v>
      </c>
      <c r="M24" s="18">
        <v>6</v>
      </c>
      <c r="N24" s="18">
        <f t="shared" si="0"/>
        <v>29</v>
      </c>
      <c r="O24" s="2">
        <v>10</v>
      </c>
      <c r="P24" s="2">
        <v>10</v>
      </c>
      <c r="Q24" s="2"/>
      <c r="R24" s="2">
        <v>10</v>
      </c>
      <c r="S24" s="2">
        <v>10</v>
      </c>
      <c r="T24" s="20">
        <f t="shared" si="1"/>
        <v>10</v>
      </c>
      <c r="U24" s="20">
        <f t="shared" si="2"/>
        <v>10</v>
      </c>
      <c r="V24" s="20">
        <f t="shared" si="3"/>
        <v>1</v>
      </c>
      <c r="W24" s="20"/>
      <c r="X24" s="20">
        <f t="shared" si="4"/>
        <v>5</v>
      </c>
    </row>
    <row r="25" spans="1:24" x14ac:dyDescent="0.3">
      <c r="A25" s="2">
        <v>32</v>
      </c>
      <c r="B25" s="2" t="s">
        <v>15</v>
      </c>
      <c r="C25" s="2" t="s">
        <v>142</v>
      </c>
      <c r="D25" s="2" t="s">
        <v>16</v>
      </c>
      <c r="E25" s="2" t="s">
        <v>17</v>
      </c>
      <c r="F25" s="2" t="s">
        <v>18</v>
      </c>
      <c r="G25" s="2" t="s">
        <v>145</v>
      </c>
      <c r="H25" s="2" t="s">
        <v>194</v>
      </c>
      <c r="I25" s="7" t="s">
        <v>195</v>
      </c>
      <c r="J25" s="18" t="s">
        <v>76</v>
      </c>
      <c r="K25" s="18"/>
      <c r="L25" s="18">
        <v>6</v>
      </c>
      <c r="M25" s="18">
        <v>7</v>
      </c>
      <c r="N25" s="18">
        <f t="shared" si="0"/>
        <v>13</v>
      </c>
      <c r="O25" s="2">
        <v>10</v>
      </c>
      <c r="P25" s="2">
        <v>10</v>
      </c>
      <c r="Q25" s="2"/>
      <c r="R25" s="2">
        <v>10</v>
      </c>
      <c r="S25" s="2">
        <v>10</v>
      </c>
      <c r="T25" s="20">
        <f t="shared" si="1"/>
        <v>10</v>
      </c>
      <c r="U25" s="20">
        <f t="shared" si="2"/>
        <v>10</v>
      </c>
      <c r="V25" s="20">
        <f t="shared" si="3"/>
        <v>0.5</v>
      </c>
      <c r="W25" s="20"/>
      <c r="X25" s="20">
        <f t="shared" si="4"/>
        <v>4.5</v>
      </c>
    </row>
    <row r="26" spans="1:24" x14ac:dyDescent="0.3">
      <c r="A26" s="2">
        <v>39</v>
      </c>
      <c r="B26" s="2" t="s">
        <v>15</v>
      </c>
      <c r="C26" s="2" t="s">
        <v>142</v>
      </c>
      <c r="D26" s="2" t="s">
        <v>16</v>
      </c>
      <c r="E26" s="2" t="s">
        <v>17</v>
      </c>
      <c r="F26" s="2" t="s">
        <v>18</v>
      </c>
      <c r="G26" s="2" t="s">
        <v>145</v>
      </c>
      <c r="H26" s="2" t="s">
        <v>196</v>
      </c>
      <c r="I26" s="7" t="s">
        <v>197</v>
      </c>
      <c r="J26" s="18" t="s">
        <v>76</v>
      </c>
      <c r="K26" s="18">
        <v>0.375</v>
      </c>
      <c r="L26" s="18">
        <v>10</v>
      </c>
      <c r="M26" s="18">
        <v>5</v>
      </c>
      <c r="N26" s="18">
        <f t="shared" si="0"/>
        <v>15</v>
      </c>
      <c r="O26" s="2">
        <v>10</v>
      </c>
      <c r="P26" s="2">
        <v>10</v>
      </c>
      <c r="Q26" s="2"/>
      <c r="R26" s="2">
        <v>10</v>
      </c>
      <c r="S26" s="2">
        <v>10</v>
      </c>
      <c r="T26" s="20">
        <f t="shared" si="1"/>
        <v>10</v>
      </c>
      <c r="U26" s="20">
        <f t="shared" si="2"/>
        <v>10</v>
      </c>
      <c r="V26" s="20">
        <f t="shared" si="3"/>
        <v>0.6428571428571429</v>
      </c>
      <c r="W26" s="20"/>
      <c r="X26" s="20">
        <f t="shared" si="4"/>
        <v>4.6428571428571432</v>
      </c>
    </row>
    <row r="27" spans="1:24" x14ac:dyDescent="0.3">
      <c r="A27" s="2">
        <v>40</v>
      </c>
      <c r="B27" s="2" t="s">
        <v>15</v>
      </c>
      <c r="C27" s="2" t="s">
        <v>142</v>
      </c>
      <c r="D27" s="2" t="s">
        <v>16</v>
      </c>
      <c r="E27" s="2" t="s">
        <v>17</v>
      </c>
      <c r="F27" s="2" t="s">
        <v>18</v>
      </c>
      <c r="G27" s="2" t="s">
        <v>145</v>
      </c>
      <c r="H27" s="2" t="s">
        <v>198</v>
      </c>
      <c r="I27" s="7" t="s">
        <v>199</v>
      </c>
      <c r="J27" s="18" t="s">
        <v>76</v>
      </c>
      <c r="K27" s="18"/>
      <c r="L27" s="18">
        <v>8</v>
      </c>
      <c r="M27" s="18">
        <v>5</v>
      </c>
      <c r="N27" s="18">
        <f t="shared" si="0"/>
        <v>13</v>
      </c>
      <c r="O27" s="2">
        <v>10</v>
      </c>
      <c r="P27" s="2">
        <v>10</v>
      </c>
      <c r="Q27" s="2"/>
      <c r="R27" s="2">
        <v>10</v>
      </c>
      <c r="S27" s="2">
        <v>10</v>
      </c>
      <c r="T27" s="20">
        <f t="shared" si="1"/>
        <v>10</v>
      </c>
      <c r="U27" s="20">
        <f t="shared" si="2"/>
        <v>10</v>
      </c>
      <c r="V27" s="20">
        <f t="shared" si="3"/>
        <v>0.5</v>
      </c>
      <c r="W27" s="20"/>
      <c r="X27" s="20">
        <f t="shared" si="4"/>
        <v>4.5</v>
      </c>
    </row>
    <row r="28" spans="1:24" x14ac:dyDescent="0.3">
      <c r="A28" s="2">
        <v>5</v>
      </c>
      <c r="B28" s="2" t="s">
        <v>15</v>
      </c>
      <c r="C28" s="2" t="s">
        <v>142</v>
      </c>
      <c r="D28" s="2" t="s">
        <v>16</v>
      </c>
      <c r="E28" s="2" t="s">
        <v>17</v>
      </c>
      <c r="F28" s="2" t="s">
        <v>18</v>
      </c>
      <c r="G28" s="2" t="s">
        <v>145</v>
      </c>
      <c r="H28" s="2" t="s">
        <v>200</v>
      </c>
      <c r="I28" s="7" t="s">
        <v>201</v>
      </c>
      <c r="J28" s="2" t="s">
        <v>202</v>
      </c>
      <c r="K28" s="2"/>
      <c r="L28" s="2">
        <v>12</v>
      </c>
      <c r="M28" s="2">
        <v>4</v>
      </c>
      <c r="N28" s="18">
        <f t="shared" si="0"/>
        <v>16</v>
      </c>
      <c r="O28" s="2">
        <v>10</v>
      </c>
      <c r="P28" s="2">
        <v>10</v>
      </c>
      <c r="Q28" s="2"/>
      <c r="R28" s="2">
        <v>8</v>
      </c>
      <c r="S28" s="2">
        <v>10</v>
      </c>
      <c r="T28" s="20">
        <f t="shared" si="1"/>
        <v>10</v>
      </c>
      <c r="U28" s="20">
        <f t="shared" si="2"/>
        <v>10</v>
      </c>
      <c r="V28" s="20">
        <f t="shared" si="3"/>
        <v>0.7142857142857143</v>
      </c>
      <c r="W28" s="20"/>
      <c r="X28" s="20">
        <f t="shared" si="4"/>
        <v>4.7142857142857144</v>
      </c>
    </row>
    <row r="29" spans="1:24" x14ac:dyDescent="0.3">
      <c r="A29" s="2">
        <v>11</v>
      </c>
      <c r="B29" s="2" t="s">
        <v>15</v>
      </c>
      <c r="C29" s="2" t="s">
        <v>142</v>
      </c>
      <c r="D29" s="2" t="s">
        <v>16</v>
      </c>
      <c r="E29" s="2" t="s">
        <v>17</v>
      </c>
      <c r="F29" s="2" t="s">
        <v>18</v>
      </c>
      <c r="G29" s="2" t="s">
        <v>145</v>
      </c>
      <c r="H29" s="2" t="s">
        <v>203</v>
      </c>
      <c r="I29" s="7" t="s">
        <v>204</v>
      </c>
      <c r="J29" s="2" t="s">
        <v>202</v>
      </c>
      <c r="K29" s="2"/>
      <c r="L29" s="2">
        <v>7</v>
      </c>
      <c r="M29" s="2">
        <v>2</v>
      </c>
      <c r="N29" s="18">
        <f t="shared" si="0"/>
        <v>9</v>
      </c>
      <c r="O29" s="2">
        <v>10</v>
      </c>
      <c r="P29" s="2">
        <v>9</v>
      </c>
      <c r="Q29" s="2"/>
      <c r="R29" s="2">
        <v>8</v>
      </c>
      <c r="S29" s="2">
        <v>10</v>
      </c>
      <c r="T29" s="20">
        <f t="shared" si="1"/>
        <v>9.6666666666666661</v>
      </c>
      <c r="U29" s="20">
        <f t="shared" si="2"/>
        <v>10</v>
      </c>
      <c r="V29" s="20">
        <f t="shared" si="3"/>
        <v>0.21428571428571427</v>
      </c>
      <c r="W29" s="20"/>
      <c r="X29" s="20">
        <f t="shared" si="4"/>
        <v>4.1642857142857146</v>
      </c>
    </row>
    <row r="30" spans="1:24" x14ac:dyDescent="0.3">
      <c r="A30" s="2">
        <v>19</v>
      </c>
      <c r="B30" s="2" t="s">
        <v>15</v>
      </c>
      <c r="C30" s="2" t="s">
        <v>142</v>
      </c>
      <c r="D30" s="2" t="s">
        <v>16</v>
      </c>
      <c r="E30" s="2" t="s">
        <v>17</v>
      </c>
      <c r="F30" s="2" t="s">
        <v>18</v>
      </c>
      <c r="G30" s="2" t="s">
        <v>145</v>
      </c>
      <c r="H30" s="2" t="s">
        <v>205</v>
      </c>
      <c r="I30" s="7" t="s">
        <v>206</v>
      </c>
      <c r="J30" s="2" t="s">
        <v>202</v>
      </c>
      <c r="K30" s="2"/>
      <c r="L30" s="2">
        <v>7</v>
      </c>
      <c r="M30" s="2">
        <v>4</v>
      </c>
      <c r="N30" s="18">
        <f t="shared" si="0"/>
        <v>11</v>
      </c>
      <c r="O30" s="2">
        <v>10</v>
      </c>
      <c r="P30" s="2">
        <v>9</v>
      </c>
      <c r="Q30" s="2"/>
      <c r="R30" s="2">
        <v>10</v>
      </c>
      <c r="S30" s="2">
        <v>10</v>
      </c>
      <c r="T30" s="20">
        <f t="shared" si="1"/>
        <v>9.6666666666666661</v>
      </c>
      <c r="U30" s="20">
        <f t="shared" si="2"/>
        <v>10</v>
      </c>
      <c r="V30" s="20">
        <f t="shared" si="3"/>
        <v>0.35714285714285715</v>
      </c>
      <c r="W30" s="20"/>
      <c r="X30" s="20">
        <f t="shared" si="4"/>
        <v>4.3071428571428569</v>
      </c>
    </row>
    <row r="31" spans="1:24" x14ac:dyDescent="0.3">
      <c r="A31" s="2">
        <v>20</v>
      </c>
      <c r="B31" s="2" t="s">
        <v>15</v>
      </c>
      <c r="C31" s="2" t="s">
        <v>142</v>
      </c>
      <c r="D31" s="2" t="s">
        <v>16</v>
      </c>
      <c r="E31" s="2" t="s">
        <v>17</v>
      </c>
      <c r="F31" s="2" t="s">
        <v>18</v>
      </c>
      <c r="G31" s="2" t="s">
        <v>145</v>
      </c>
      <c r="H31" s="2" t="s">
        <v>207</v>
      </c>
      <c r="I31" s="7" t="s">
        <v>208</v>
      </c>
      <c r="J31" s="2" t="s">
        <v>202</v>
      </c>
      <c r="K31" s="2"/>
      <c r="L31" s="2">
        <v>9</v>
      </c>
      <c r="M31" s="2">
        <v>4</v>
      </c>
      <c r="N31" s="18">
        <f t="shared" si="0"/>
        <v>13</v>
      </c>
      <c r="O31" s="2">
        <v>10</v>
      </c>
      <c r="P31" s="2">
        <v>10</v>
      </c>
      <c r="Q31" s="2"/>
      <c r="R31" s="2">
        <v>9</v>
      </c>
      <c r="S31" s="2">
        <v>10</v>
      </c>
      <c r="T31" s="20">
        <f t="shared" si="1"/>
        <v>10</v>
      </c>
      <c r="U31" s="20">
        <f t="shared" si="2"/>
        <v>10</v>
      </c>
      <c r="V31" s="20">
        <f t="shared" si="3"/>
        <v>0.5</v>
      </c>
      <c r="W31" s="20"/>
      <c r="X31" s="20">
        <f t="shared" si="4"/>
        <v>4.5</v>
      </c>
    </row>
    <row r="32" spans="1:24" x14ac:dyDescent="0.3">
      <c r="A32" s="2">
        <v>21</v>
      </c>
      <c r="B32" s="2" t="s">
        <v>15</v>
      </c>
      <c r="C32" s="2" t="s">
        <v>142</v>
      </c>
      <c r="D32" s="2" t="s">
        <v>16</v>
      </c>
      <c r="E32" s="2" t="s">
        <v>17</v>
      </c>
      <c r="F32" s="2" t="s">
        <v>18</v>
      </c>
      <c r="G32" s="2" t="s">
        <v>145</v>
      </c>
      <c r="H32" s="2" t="s">
        <v>209</v>
      </c>
      <c r="I32" s="7" t="s">
        <v>210</v>
      </c>
      <c r="J32" s="2" t="s">
        <v>202</v>
      </c>
      <c r="K32" s="2"/>
      <c r="L32" s="2">
        <v>5</v>
      </c>
      <c r="M32" s="2">
        <v>7</v>
      </c>
      <c r="N32" s="18">
        <f t="shared" si="0"/>
        <v>12</v>
      </c>
      <c r="O32" s="2">
        <v>10</v>
      </c>
      <c r="P32" s="2">
        <v>10</v>
      </c>
      <c r="Q32" s="2"/>
      <c r="R32" s="2">
        <v>10</v>
      </c>
      <c r="S32" s="2">
        <v>9.75</v>
      </c>
      <c r="T32" s="20">
        <f t="shared" si="1"/>
        <v>9.9166666666666661</v>
      </c>
      <c r="U32" s="20">
        <f t="shared" si="2"/>
        <v>10</v>
      </c>
      <c r="V32" s="20">
        <f t="shared" si="3"/>
        <v>0.42857142857142855</v>
      </c>
      <c r="W32" s="20"/>
      <c r="X32" s="20">
        <f t="shared" si="4"/>
        <v>4.3785714285714281</v>
      </c>
    </row>
    <row r="33" spans="1:24" x14ac:dyDescent="0.3">
      <c r="A33" s="2">
        <v>25</v>
      </c>
      <c r="B33" s="2" t="s">
        <v>15</v>
      </c>
      <c r="C33" s="2" t="s">
        <v>142</v>
      </c>
      <c r="D33" s="2" t="s">
        <v>16</v>
      </c>
      <c r="E33" s="2" t="s">
        <v>17</v>
      </c>
      <c r="F33" s="2" t="s">
        <v>18</v>
      </c>
      <c r="G33" s="2" t="s">
        <v>145</v>
      </c>
      <c r="H33" s="2" t="s">
        <v>211</v>
      </c>
      <c r="I33" s="7" t="s">
        <v>212</v>
      </c>
      <c r="J33" s="2" t="s">
        <v>202</v>
      </c>
      <c r="K33" s="2"/>
      <c r="L33" s="2">
        <v>9</v>
      </c>
      <c r="M33" s="2">
        <v>8</v>
      </c>
      <c r="N33" s="18">
        <f t="shared" si="0"/>
        <v>17</v>
      </c>
      <c r="O33" s="2">
        <v>10</v>
      </c>
      <c r="P33" s="2">
        <v>9.75</v>
      </c>
      <c r="Q33" s="2"/>
      <c r="R33" s="2">
        <v>10</v>
      </c>
      <c r="S33" s="2">
        <v>10</v>
      </c>
      <c r="T33" s="20">
        <f t="shared" si="1"/>
        <v>9.9166666666666661</v>
      </c>
      <c r="U33" s="20">
        <f t="shared" si="2"/>
        <v>10</v>
      </c>
      <c r="V33" s="20">
        <f t="shared" si="3"/>
        <v>0.7857142857142857</v>
      </c>
      <c r="W33" s="20"/>
      <c r="X33" s="20">
        <f t="shared" si="4"/>
        <v>4.7732142857142854</v>
      </c>
    </row>
    <row r="34" spans="1:24" x14ac:dyDescent="0.3">
      <c r="A34" s="2">
        <v>33</v>
      </c>
      <c r="B34" s="2" t="s">
        <v>15</v>
      </c>
      <c r="C34" s="2" t="s">
        <v>142</v>
      </c>
      <c r="D34" s="2" t="s">
        <v>16</v>
      </c>
      <c r="E34" s="2" t="s">
        <v>17</v>
      </c>
      <c r="F34" s="2" t="s">
        <v>18</v>
      </c>
      <c r="G34" s="2" t="s">
        <v>145</v>
      </c>
      <c r="H34" s="2" t="s">
        <v>213</v>
      </c>
      <c r="I34" s="7" t="s">
        <v>214</v>
      </c>
      <c r="J34" s="2" t="s">
        <v>202</v>
      </c>
      <c r="K34" s="2"/>
      <c r="L34" s="2">
        <v>8</v>
      </c>
      <c r="M34" s="2">
        <v>6</v>
      </c>
      <c r="N34" s="18">
        <f t="shared" si="0"/>
        <v>14</v>
      </c>
      <c r="O34" s="2">
        <v>10</v>
      </c>
      <c r="P34" s="2">
        <v>9.75</v>
      </c>
      <c r="Q34" s="2"/>
      <c r="R34" s="2">
        <v>10</v>
      </c>
      <c r="S34" s="2">
        <v>8</v>
      </c>
      <c r="T34" s="20">
        <f t="shared" si="1"/>
        <v>9.25</v>
      </c>
      <c r="U34" s="20">
        <f t="shared" si="2"/>
        <v>10</v>
      </c>
      <c r="V34" s="20">
        <f t="shared" si="3"/>
        <v>0.5714285714285714</v>
      </c>
      <c r="W34" s="20"/>
      <c r="X34" s="20">
        <f t="shared" si="4"/>
        <v>4.1589285714285715</v>
      </c>
    </row>
    <row r="35" spans="1:24" x14ac:dyDescent="0.3">
      <c r="A35" s="2">
        <v>34</v>
      </c>
      <c r="B35" s="2" t="s">
        <v>15</v>
      </c>
      <c r="C35" s="2" t="s">
        <v>142</v>
      </c>
      <c r="D35" s="2" t="s">
        <v>16</v>
      </c>
      <c r="E35" s="2" t="s">
        <v>17</v>
      </c>
      <c r="F35" s="2" t="s">
        <v>18</v>
      </c>
      <c r="G35" s="2" t="s">
        <v>145</v>
      </c>
      <c r="H35" s="2" t="s">
        <v>215</v>
      </c>
      <c r="I35" s="7" t="s">
        <v>216</v>
      </c>
      <c r="J35" s="2" t="s">
        <v>202</v>
      </c>
      <c r="K35" s="2"/>
      <c r="L35" s="2">
        <v>8</v>
      </c>
      <c r="M35" s="2">
        <v>4</v>
      </c>
      <c r="N35" s="18">
        <f t="shared" si="0"/>
        <v>12</v>
      </c>
      <c r="O35" s="2">
        <v>10</v>
      </c>
      <c r="P35" s="2">
        <v>10</v>
      </c>
      <c r="Q35" s="2"/>
      <c r="R35" s="2">
        <v>8.5</v>
      </c>
      <c r="S35" s="2">
        <v>10</v>
      </c>
      <c r="T35" s="20">
        <f t="shared" si="1"/>
        <v>10</v>
      </c>
      <c r="U35" s="20">
        <f t="shared" si="2"/>
        <v>10</v>
      </c>
      <c r="V35" s="20">
        <f t="shared" si="3"/>
        <v>0.42857142857142855</v>
      </c>
      <c r="W35" s="20"/>
      <c r="X35" s="20">
        <f t="shared" si="4"/>
        <v>4.4285714285714288</v>
      </c>
    </row>
    <row r="36" spans="1:24" x14ac:dyDescent="0.3">
      <c r="A36" s="2">
        <v>35</v>
      </c>
      <c r="B36" s="2" t="s">
        <v>15</v>
      </c>
      <c r="C36" s="2" t="s">
        <v>142</v>
      </c>
      <c r="D36" s="2" t="s">
        <v>16</v>
      </c>
      <c r="E36" s="2" t="s">
        <v>17</v>
      </c>
      <c r="F36" s="2" t="s">
        <v>18</v>
      </c>
      <c r="G36" s="2" t="s">
        <v>145</v>
      </c>
      <c r="H36" s="2" t="s">
        <v>217</v>
      </c>
      <c r="I36" s="7" t="s">
        <v>218</v>
      </c>
      <c r="J36" s="2" t="s">
        <v>202</v>
      </c>
      <c r="K36" s="2"/>
      <c r="L36" s="2">
        <v>5</v>
      </c>
      <c r="M36" s="2">
        <v>3</v>
      </c>
      <c r="N36" s="18">
        <f t="shared" si="0"/>
        <v>8</v>
      </c>
      <c r="O36" s="2">
        <v>10</v>
      </c>
      <c r="P36" s="2">
        <v>8.5</v>
      </c>
      <c r="Q36" s="2"/>
      <c r="R36" s="2">
        <v>8</v>
      </c>
      <c r="S36" s="2">
        <v>8</v>
      </c>
      <c r="T36" s="20">
        <f t="shared" si="1"/>
        <v>8.8333333333333339</v>
      </c>
      <c r="U36" s="20">
        <f t="shared" si="2"/>
        <v>10</v>
      </c>
      <c r="V36" s="20">
        <f t="shared" si="3"/>
        <v>0.14285714285714285</v>
      </c>
      <c r="W36" s="20"/>
      <c r="X36" s="20">
        <f t="shared" si="4"/>
        <v>3.6678571428571427</v>
      </c>
    </row>
    <row r="37" spans="1:24" x14ac:dyDescent="0.3">
      <c r="A37" s="2">
        <v>37</v>
      </c>
      <c r="B37" s="2" t="s">
        <v>15</v>
      </c>
      <c r="C37" s="2" t="s">
        <v>142</v>
      </c>
      <c r="D37" s="2" t="s">
        <v>16</v>
      </c>
      <c r="E37" s="2" t="s">
        <v>17</v>
      </c>
      <c r="F37" s="2" t="s">
        <v>18</v>
      </c>
      <c r="G37" s="2" t="s">
        <v>145</v>
      </c>
      <c r="H37" s="2" t="s">
        <v>219</v>
      </c>
      <c r="I37" s="7" t="s">
        <v>220</v>
      </c>
      <c r="J37" s="2" t="s">
        <v>202</v>
      </c>
      <c r="K37" s="2"/>
      <c r="L37" s="2">
        <v>17</v>
      </c>
      <c r="M37" s="2">
        <v>4</v>
      </c>
      <c r="N37" s="18">
        <f t="shared" si="0"/>
        <v>21</v>
      </c>
      <c r="O37" s="2">
        <v>10</v>
      </c>
      <c r="P37" s="2">
        <v>8.5</v>
      </c>
      <c r="Q37" s="2">
        <v>2</v>
      </c>
      <c r="R37" s="2">
        <v>10</v>
      </c>
      <c r="S37" s="2">
        <v>10</v>
      </c>
      <c r="T37" s="20">
        <f t="shared" si="1"/>
        <v>9.5</v>
      </c>
      <c r="U37" s="20">
        <f t="shared" si="2"/>
        <v>10</v>
      </c>
      <c r="V37" s="20">
        <f t="shared" si="3"/>
        <v>1</v>
      </c>
      <c r="W37" s="20"/>
      <c r="X37" s="20">
        <f t="shared" si="4"/>
        <v>4.9249999999999998</v>
      </c>
    </row>
    <row r="38" spans="1:24" x14ac:dyDescent="0.3">
      <c r="A38" s="2">
        <v>1</v>
      </c>
      <c r="B38" s="2" t="s">
        <v>15</v>
      </c>
      <c r="C38" s="2" t="s">
        <v>142</v>
      </c>
      <c r="D38" s="2" t="s">
        <v>16</v>
      </c>
      <c r="E38" s="2" t="s">
        <v>17</v>
      </c>
      <c r="F38" s="2" t="s">
        <v>18</v>
      </c>
      <c r="G38" s="2" t="s">
        <v>145</v>
      </c>
      <c r="H38" s="2" t="s">
        <v>221</v>
      </c>
      <c r="I38" s="7" t="s">
        <v>222</v>
      </c>
      <c r="J38" s="24"/>
      <c r="K38" s="2"/>
      <c r="L38" s="2">
        <v>1</v>
      </c>
      <c r="M38" s="2"/>
      <c r="N38" s="18">
        <f t="shared" si="0"/>
        <v>1</v>
      </c>
      <c r="O38" s="2">
        <v>10</v>
      </c>
      <c r="P38" s="2">
        <v>8.5</v>
      </c>
      <c r="Q38" s="2"/>
      <c r="R38" s="2">
        <v>10</v>
      </c>
      <c r="S38" s="2">
        <v>10</v>
      </c>
      <c r="T38" s="20">
        <f t="shared" si="1"/>
        <v>9.5</v>
      </c>
      <c r="U38" s="20">
        <f t="shared" si="2"/>
        <v>1.6666666666666667</v>
      </c>
      <c r="V38" s="20">
        <f t="shared" si="3"/>
        <v>0</v>
      </c>
      <c r="W38" s="20"/>
      <c r="X38" s="20">
        <f t="shared" si="4"/>
        <v>3.0916666666666663</v>
      </c>
    </row>
    <row r="39" spans="1:24" x14ac:dyDescent="0.3">
      <c r="A39" s="2">
        <v>3</v>
      </c>
      <c r="B39" s="2" t="s">
        <v>15</v>
      </c>
      <c r="C39" s="2" t="s">
        <v>142</v>
      </c>
      <c r="D39" s="2" t="s">
        <v>16</v>
      </c>
      <c r="E39" s="2" t="s">
        <v>17</v>
      </c>
      <c r="F39" s="2" t="s">
        <v>18</v>
      </c>
      <c r="G39" s="2" t="s">
        <v>145</v>
      </c>
      <c r="H39" s="2" t="s">
        <v>223</v>
      </c>
      <c r="I39" s="7" t="s">
        <v>224</v>
      </c>
      <c r="J39" s="2"/>
      <c r="K39" s="2"/>
      <c r="L39" s="2">
        <v>1</v>
      </c>
      <c r="M39" s="2">
        <v>2</v>
      </c>
      <c r="N39" s="18">
        <f t="shared" si="0"/>
        <v>3</v>
      </c>
      <c r="O39" s="2"/>
      <c r="P39" s="2"/>
      <c r="Q39" s="2"/>
      <c r="R39" s="2"/>
      <c r="S39" s="2"/>
      <c r="T39" s="20">
        <f t="shared" si="1"/>
        <v>0</v>
      </c>
      <c r="U39" s="20">
        <f t="shared" si="2"/>
        <v>5</v>
      </c>
      <c r="V39" s="20">
        <f t="shared" si="3"/>
        <v>0</v>
      </c>
      <c r="W39" s="20"/>
      <c r="X39" s="20">
        <f t="shared" si="4"/>
        <v>0.5</v>
      </c>
    </row>
    <row r="40" spans="1:24" x14ac:dyDescent="0.3">
      <c r="A40" s="2">
        <v>13</v>
      </c>
      <c r="B40" s="2" t="s">
        <v>15</v>
      </c>
      <c r="C40" s="2" t="s">
        <v>142</v>
      </c>
      <c r="D40" s="2" t="s">
        <v>16</v>
      </c>
      <c r="E40" s="2" t="s">
        <v>17</v>
      </c>
      <c r="F40" s="2" t="s">
        <v>18</v>
      </c>
      <c r="G40" s="2" t="s">
        <v>145</v>
      </c>
      <c r="H40" s="2" t="s">
        <v>225</v>
      </c>
      <c r="I40" s="7" t="s">
        <v>226</v>
      </c>
      <c r="J40" s="2"/>
      <c r="K40" s="2"/>
      <c r="L40" s="2">
        <v>0</v>
      </c>
      <c r="M40" s="2"/>
      <c r="N40" s="18">
        <f t="shared" si="0"/>
        <v>0</v>
      </c>
      <c r="O40" s="2"/>
      <c r="P40" s="2"/>
      <c r="Q40" s="2"/>
      <c r="R40" s="2"/>
      <c r="S40" s="2"/>
      <c r="T40" s="20">
        <f t="shared" si="1"/>
        <v>0</v>
      </c>
      <c r="U40" s="20">
        <f t="shared" si="2"/>
        <v>0</v>
      </c>
      <c r="V40" s="20">
        <f t="shared" si="3"/>
        <v>0</v>
      </c>
      <c r="W40" s="20"/>
      <c r="X40" s="20">
        <f t="shared" si="4"/>
        <v>0</v>
      </c>
    </row>
    <row r="41" spans="1:24" x14ac:dyDescent="0.3">
      <c r="A41" s="2">
        <v>30</v>
      </c>
      <c r="B41" s="2" t="s">
        <v>15</v>
      </c>
      <c r="C41" s="2" t="s">
        <v>142</v>
      </c>
      <c r="D41" s="2" t="s">
        <v>16</v>
      </c>
      <c r="E41" s="2" t="s">
        <v>17</v>
      </c>
      <c r="F41" s="2" t="s">
        <v>18</v>
      </c>
      <c r="G41" s="2" t="s">
        <v>145</v>
      </c>
      <c r="H41" s="2" t="s">
        <v>227</v>
      </c>
      <c r="I41" s="7" t="s">
        <v>228</v>
      </c>
      <c r="J41" s="2"/>
      <c r="K41" s="2"/>
      <c r="L41" s="2"/>
      <c r="M41" s="2"/>
      <c r="N41" s="18">
        <f t="shared" si="0"/>
        <v>0</v>
      </c>
      <c r="O41" s="2"/>
      <c r="P41" s="2"/>
      <c r="Q41" s="2"/>
      <c r="R41" s="2"/>
      <c r="S41" s="2"/>
      <c r="T41" s="20">
        <f t="shared" si="1"/>
        <v>0</v>
      </c>
      <c r="U41" s="20">
        <f t="shared" si="2"/>
        <v>0</v>
      </c>
      <c r="V41" s="20">
        <f t="shared" si="3"/>
        <v>0</v>
      </c>
      <c r="W41" s="20"/>
      <c r="X41" s="20">
        <f t="shared" si="4"/>
        <v>0</v>
      </c>
    </row>
  </sheetData>
  <sortState xmlns:xlrd2="http://schemas.microsoft.com/office/spreadsheetml/2017/richdata2" ref="A2:Q41">
    <sortCondition ref="J2:J41"/>
  </sortState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DC7F-1DA4-4E10-B565-3424690C8702}">
  <sheetPr>
    <pageSetUpPr fitToPage="1"/>
  </sheetPr>
  <dimension ref="A1:AC189"/>
  <sheetViews>
    <sheetView workbookViewId="0">
      <pane ySplit="1" topLeftCell="A2" activePane="bottomLeft" state="frozen"/>
      <selection activeCell="E1" sqref="E1"/>
      <selection pane="bottomLeft" activeCell="K1" sqref="K1:K1048576"/>
    </sheetView>
  </sheetViews>
  <sheetFormatPr defaultRowHeight="14.4" x14ac:dyDescent="0.3"/>
  <cols>
    <col min="3" max="3" width="27.21875" hidden="1" customWidth="1"/>
    <col min="4" max="6" width="9.109375" customWidth="1"/>
    <col min="7" max="7" width="19.21875" hidden="1" customWidth="1"/>
    <col min="8" max="8" width="11.77734375" customWidth="1"/>
    <col min="9" max="9" width="24.33203125" customWidth="1"/>
    <col min="10" max="10" width="10.5546875" bestFit="1" customWidth="1"/>
    <col min="11" max="11" width="12.5546875" hidden="1" customWidth="1"/>
    <col min="12" max="12" width="14.44140625" customWidth="1"/>
    <col min="13" max="13" width="14.88671875" customWidth="1"/>
    <col min="14" max="14" width="11.44140625" customWidth="1"/>
    <col min="15" max="15" width="3.109375" customWidth="1"/>
    <col min="16" max="16" width="11.44140625" customWidth="1"/>
    <col min="17" max="17" width="11.88671875" customWidth="1"/>
    <col min="18" max="18" width="13.109375" customWidth="1"/>
    <col min="19" max="19" width="8.33203125" customWidth="1"/>
    <col min="20" max="20" width="6.33203125" customWidth="1"/>
    <col min="21" max="21" width="7.5546875" style="22" customWidth="1"/>
    <col min="22" max="22" width="9" style="5" bestFit="1" customWidth="1"/>
    <col min="23" max="23" width="11.21875" bestFit="1" customWidth="1"/>
    <col min="24" max="24" width="10.88671875" customWidth="1"/>
    <col min="25" max="25" width="17.44140625" customWidth="1"/>
    <col min="26" max="26" width="13.88671875" style="11" customWidth="1"/>
    <col min="27" max="27" width="5.77734375" customWidth="1"/>
    <col min="28" max="28" width="7.33203125" style="22" customWidth="1"/>
    <col min="29" max="29" width="13.33203125" customWidth="1"/>
  </cols>
  <sheetData>
    <row r="1" spans="1:29" x14ac:dyDescent="0.3">
      <c r="A1" s="2"/>
      <c r="B1" s="2">
        <v>2</v>
      </c>
      <c r="C1" s="2" t="s">
        <v>248</v>
      </c>
      <c r="D1" s="2" t="s">
        <v>16</v>
      </c>
      <c r="E1" s="2" t="s">
        <v>249</v>
      </c>
      <c r="F1" s="2">
        <v>2019</v>
      </c>
      <c r="G1" s="2" t="s">
        <v>250</v>
      </c>
      <c r="H1" s="2" t="s">
        <v>251</v>
      </c>
      <c r="I1" s="2" t="s">
        <v>252</v>
      </c>
      <c r="J1" s="2" t="s">
        <v>253</v>
      </c>
      <c r="K1" s="2" t="s">
        <v>122</v>
      </c>
      <c r="L1" s="3"/>
      <c r="M1" s="3"/>
      <c r="N1" s="3"/>
      <c r="O1" s="3"/>
      <c r="P1" s="2">
        <f t="shared" ref="P1:P32" si="0">O1+N1</f>
        <v>0</v>
      </c>
      <c r="Q1" s="3"/>
      <c r="R1" s="3"/>
      <c r="S1" s="2">
        <f t="shared" ref="S1:S32" si="1">R1+Q1</f>
        <v>0</v>
      </c>
      <c r="T1" s="3"/>
      <c r="U1" s="20">
        <f t="shared" ref="U1:U32" si="2">IF(T1*AA1*5/100+IF(P1&gt;15,1,P1/15)&gt;1,1,T1*AA1*5/100+IF(P1&gt;15,1,P1/15))</f>
        <v>0</v>
      </c>
      <c r="V1" s="4"/>
      <c r="W1" s="2"/>
      <c r="X1" s="2"/>
      <c r="Y1" s="2"/>
      <c r="Z1" s="4">
        <f t="shared" ref="Z1:Z32" si="3">(V1*2+W1+X1+Y1*4)/8</f>
        <v>0</v>
      </c>
      <c r="AA1" s="2">
        <v>3.5</v>
      </c>
      <c r="AB1" s="20">
        <f t="shared" ref="AB1:AB32" si="4">IF(M1*0.2+Z1*0.2+U1+IF(AA1+S1&gt;10,10,AA1+S1)*0.6&gt;10,10,M1*0.2+Z1*0.2+U1+IF(AA1+S1&gt;10,10,AA1+S1)*0.6)</f>
        <v>2.1</v>
      </c>
      <c r="AC1" s="16">
        <f t="shared" ref="AC1:AC32" si="5">MROUND(AB1,0.5)</f>
        <v>2</v>
      </c>
    </row>
    <row r="2" spans="1:29" x14ac:dyDescent="0.3">
      <c r="A2" s="2"/>
      <c r="B2" s="10">
        <v>0</v>
      </c>
      <c r="C2" s="2"/>
      <c r="D2" s="2"/>
      <c r="E2" s="2"/>
      <c r="F2" s="2"/>
      <c r="G2" s="2"/>
      <c r="H2" s="19" t="s">
        <v>246</v>
      </c>
      <c r="I2" s="10" t="s">
        <v>247</v>
      </c>
      <c r="J2" s="2"/>
      <c r="K2" s="2"/>
      <c r="L2" s="2"/>
      <c r="M2" s="2"/>
      <c r="N2" s="2">
        <v>2</v>
      </c>
      <c r="O2" s="2">
        <v>2</v>
      </c>
      <c r="P2" s="2">
        <f t="shared" si="0"/>
        <v>4</v>
      </c>
      <c r="Q2" s="2"/>
      <c r="R2" s="2"/>
      <c r="S2" s="2">
        <f t="shared" si="1"/>
        <v>0</v>
      </c>
      <c r="T2" s="2"/>
      <c r="U2" s="20">
        <f t="shared" si="2"/>
        <v>0.26666666666666666</v>
      </c>
      <c r="V2" s="4"/>
      <c r="W2" s="2"/>
      <c r="X2" s="2"/>
      <c r="Y2" s="10">
        <v>10</v>
      </c>
      <c r="Z2" s="4">
        <f t="shared" si="3"/>
        <v>5</v>
      </c>
      <c r="AA2" s="2">
        <v>2</v>
      </c>
      <c r="AB2" s="20">
        <f t="shared" si="4"/>
        <v>2.4666666666666668</v>
      </c>
      <c r="AC2" s="2">
        <f t="shared" si="5"/>
        <v>2.5</v>
      </c>
    </row>
    <row r="3" spans="1:29" x14ac:dyDescent="0.3">
      <c r="A3" s="2"/>
      <c r="B3" s="2">
        <v>25</v>
      </c>
      <c r="C3" s="2" t="s">
        <v>248</v>
      </c>
      <c r="D3" s="2" t="s">
        <v>16</v>
      </c>
      <c r="E3" s="2" t="s">
        <v>249</v>
      </c>
      <c r="F3" s="2" t="s">
        <v>18</v>
      </c>
      <c r="G3" s="2" t="s">
        <v>250</v>
      </c>
      <c r="H3" s="2" t="s">
        <v>313</v>
      </c>
      <c r="I3" s="2" t="s">
        <v>314</v>
      </c>
      <c r="J3" s="2" t="s">
        <v>315</v>
      </c>
      <c r="K3" s="2" t="s">
        <v>23</v>
      </c>
      <c r="L3" s="3"/>
      <c r="M3" s="3"/>
      <c r="N3" s="3"/>
      <c r="O3" s="3"/>
      <c r="P3" s="2">
        <f t="shared" si="0"/>
        <v>0</v>
      </c>
      <c r="Q3" s="3"/>
      <c r="R3" s="3"/>
      <c r="S3" s="2">
        <f t="shared" si="1"/>
        <v>0</v>
      </c>
      <c r="T3" s="3"/>
      <c r="U3" s="20">
        <f t="shared" si="2"/>
        <v>0</v>
      </c>
      <c r="V3" s="4">
        <v>10</v>
      </c>
      <c r="W3" s="2">
        <v>10</v>
      </c>
      <c r="X3" s="2"/>
      <c r="Y3" s="2">
        <v>9</v>
      </c>
      <c r="Z3" s="4">
        <f t="shared" si="3"/>
        <v>8.25</v>
      </c>
      <c r="AA3" s="2">
        <v>1.75</v>
      </c>
      <c r="AB3" s="20">
        <f t="shared" si="4"/>
        <v>2.7</v>
      </c>
      <c r="AC3" s="2">
        <f t="shared" si="5"/>
        <v>2.5</v>
      </c>
    </row>
    <row r="4" spans="1:29" ht="15.6" x14ac:dyDescent="0.3">
      <c r="A4" s="2"/>
      <c r="B4" s="2">
        <v>30</v>
      </c>
      <c r="C4" s="2" t="s">
        <v>248</v>
      </c>
      <c r="D4" s="2" t="s">
        <v>16</v>
      </c>
      <c r="E4" s="2" t="s">
        <v>249</v>
      </c>
      <c r="F4" s="2" t="s">
        <v>18</v>
      </c>
      <c r="G4" s="2" t="s">
        <v>250</v>
      </c>
      <c r="H4" s="2" t="s">
        <v>323</v>
      </c>
      <c r="I4" s="2" t="s">
        <v>324</v>
      </c>
      <c r="J4" s="2" t="s">
        <v>325</v>
      </c>
      <c r="K4" s="2" t="s">
        <v>23</v>
      </c>
      <c r="L4" s="2" t="s">
        <v>257</v>
      </c>
      <c r="M4" s="28">
        <v>6.625</v>
      </c>
      <c r="N4" s="2"/>
      <c r="O4" s="2"/>
      <c r="P4" s="2">
        <f t="shared" si="0"/>
        <v>0</v>
      </c>
      <c r="Q4" s="2"/>
      <c r="R4" s="2"/>
      <c r="S4" s="2">
        <f t="shared" si="1"/>
        <v>0</v>
      </c>
      <c r="T4" s="2"/>
      <c r="U4" s="20">
        <f t="shared" si="2"/>
        <v>0</v>
      </c>
      <c r="V4" s="4">
        <v>9</v>
      </c>
      <c r="W4" s="2">
        <v>0</v>
      </c>
      <c r="X4" s="2">
        <v>0</v>
      </c>
      <c r="Y4" s="2"/>
      <c r="Z4" s="4">
        <f t="shared" si="3"/>
        <v>2.25</v>
      </c>
      <c r="AA4" s="2">
        <v>1</v>
      </c>
      <c r="AB4" s="20">
        <f t="shared" si="4"/>
        <v>2.375</v>
      </c>
      <c r="AC4" s="2">
        <f t="shared" si="5"/>
        <v>2.5</v>
      </c>
    </row>
    <row r="5" spans="1:29" ht="15.6" x14ac:dyDescent="0.3">
      <c r="A5" s="2"/>
      <c r="B5" s="2">
        <v>32</v>
      </c>
      <c r="C5" s="2" t="s">
        <v>248</v>
      </c>
      <c r="D5" s="2" t="s">
        <v>16</v>
      </c>
      <c r="E5" s="2" t="s">
        <v>249</v>
      </c>
      <c r="F5" s="2" t="s">
        <v>18</v>
      </c>
      <c r="G5" s="2" t="s">
        <v>250</v>
      </c>
      <c r="H5" s="2" t="s">
        <v>329</v>
      </c>
      <c r="I5" s="2" t="s">
        <v>330</v>
      </c>
      <c r="J5" s="2" t="s">
        <v>331</v>
      </c>
      <c r="K5" s="2" t="s">
        <v>23</v>
      </c>
      <c r="L5" s="2" t="s">
        <v>257</v>
      </c>
      <c r="M5" s="28">
        <v>6.625</v>
      </c>
      <c r="N5" s="2">
        <v>1</v>
      </c>
      <c r="O5" s="2"/>
      <c r="P5" s="2">
        <f t="shared" si="0"/>
        <v>1</v>
      </c>
      <c r="Q5" s="2"/>
      <c r="R5" s="2">
        <v>3.125E-2</v>
      </c>
      <c r="S5" s="2">
        <f t="shared" si="1"/>
        <v>3.125E-2</v>
      </c>
      <c r="T5" s="2"/>
      <c r="U5" s="20">
        <f t="shared" si="2"/>
        <v>6.6666666666666666E-2</v>
      </c>
      <c r="V5" s="4"/>
      <c r="W5" s="2">
        <v>8</v>
      </c>
      <c r="X5" s="2">
        <v>0</v>
      </c>
      <c r="Y5" s="2"/>
      <c r="Z5" s="4">
        <f t="shared" si="3"/>
        <v>1</v>
      </c>
      <c r="AA5" s="2">
        <v>3.5</v>
      </c>
      <c r="AB5" s="20">
        <f t="shared" si="4"/>
        <v>3.7104166666666667</v>
      </c>
      <c r="AC5" s="2">
        <f t="shared" si="5"/>
        <v>3.5</v>
      </c>
    </row>
    <row r="6" spans="1:29" ht="15.6" x14ac:dyDescent="0.3">
      <c r="A6" s="2"/>
      <c r="B6" s="2">
        <v>6</v>
      </c>
      <c r="C6" s="2" t="s">
        <v>248</v>
      </c>
      <c r="D6" s="2" t="s">
        <v>16</v>
      </c>
      <c r="E6" s="2">
        <v>116</v>
      </c>
      <c r="F6" s="2" t="s">
        <v>18</v>
      </c>
      <c r="G6" s="2" t="s">
        <v>250</v>
      </c>
      <c r="H6" s="2" t="s">
        <v>264</v>
      </c>
      <c r="I6" s="2" t="s">
        <v>265</v>
      </c>
      <c r="J6" s="2" t="s">
        <v>266</v>
      </c>
      <c r="K6" s="2" t="s">
        <v>122</v>
      </c>
      <c r="L6" s="18" t="s">
        <v>148</v>
      </c>
      <c r="M6" s="28">
        <v>7.4375</v>
      </c>
      <c r="N6" s="18"/>
      <c r="O6" s="18"/>
      <c r="P6" s="2">
        <f t="shared" si="0"/>
        <v>0</v>
      </c>
      <c r="Q6" s="18"/>
      <c r="R6" s="18">
        <v>3.125E-2</v>
      </c>
      <c r="S6" s="2">
        <f t="shared" si="1"/>
        <v>3.125E-2</v>
      </c>
      <c r="T6" s="10"/>
      <c r="U6" s="20">
        <f t="shared" si="2"/>
        <v>0</v>
      </c>
      <c r="V6" s="4">
        <v>5.5</v>
      </c>
      <c r="W6" s="2">
        <v>6</v>
      </c>
      <c r="X6" s="2">
        <v>10</v>
      </c>
      <c r="Y6" s="2">
        <v>10</v>
      </c>
      <c r="Z6" s="4">
        <f t="shared" si="3"/>
        <v>8.375</v>
      </c>
      <c r="AA6" s="2">
        <v>4.25</v>
      </c>
      <c r="AB6" s="20">
        <f t="shared" si="4"/>
        <v>5.7312500000000002</v>
      </c>
      <c r="AC6" s="2">
        <f t="shared" si="5"/>
        <v>5.5</v>
      </c>
    </row>
    <row r="7" spans="1:29" ht="15.6" x14ac:dyDescent="0.3">
      <c r="A7" s="2"/>
      <c r="B7" s="2">
        <v>38</v>
      </c>
      <c r="C7" s="2" t="s">
        <v>248</v>
      </c>
      <c r="D7" s="2" t="s">
        <v>16</v>
      </c>
      <c r="E7" s="2" t="s">
        <v>249</v>
      </c>
      <c r="F7" s="2" t="s">
        <v>18</v>
      </c>
      <c r="G7" s="2" t="s">
        <v>250</v>
      </c>
      <c r="H7" s="2" t="s">
        <v>344</v>
      </c>
      <c r="I7" s="2" t="s">
        <v>345</v>
      </c>
      <c r="J7" s="2" t="s">
        <v>346</v>
      </c>
      <c r="K7" s="2" t="s">
        <v>23</v>
      </c>
      <c r="L7" s="18" t="s">
        <v>282</v>
      </c>
      <c r="M7" s="27">
        <v>8</v>
      </c>
      <c r="N7" s="18">
        <v>2</v>
      </c>
      <c r="O7" s="18">
        <v>2</v>
      </c>
      <c r="P7" s="2">
        <f t="shared" si="0"/>
        <v>4</v>
      </c>
      <c r="Q7" s="18"/>
      <c r="R7" s="18">
        <v>3.125E-2</v>
      </c>
      <c r="S7" s="2">
        <f t="shared" si="1"/>
        <v>3.125E-2</v>
      </c>
      <c r="T7" s="2"/>
      <c r="U7" s="20">
        <f t="shared" si="2"/>
        <v>0.26666666666666666</v>
      </c>
      <c r="V7" s="4"/>
      <c r="W7" s="2">
        <v>9.5</v>
      </c>
      <c r="X7" s="2">
        <v>10</v>
      </c>
      <c r="Y7" s="2">
        <v>9.5</v>
      </c>
      <c r="Z7" s="4">
        <f t="shared" si="3"/>
        <v>7.1875</v>
      </c>
      <c r="AA7" s="2">
        <v>3.5</v>
      </c>
      <c r="AB7" s="20">
        <f t="shared" si="4"/>
        <v>5.4229166666666666</v>
      </c>
      <c r="AC7" s="2">
        <f t="shared" si="5"/>
        <v>5.5</v>
      </c>
    </row>
    <row r="8" spans="1:29" ht="15.6" x14ac:dyDescent="0.3">
      <c r="A8" s="2"/>
      <c r="B8" s="2">
        <v>3</v>
      </c>
      <c r="C8" s="2" t="s">
        <v>248</v>
      </c>
      <c r="D8" s="2" t="s">
        <v>16</v>
      </c>
      <c r="E8" s="2" t="s">
        <v>249</v>
      </c>
      <c r="F8" s="2" t="s">
        <v>18</v>
      </c>
      <c r="G8" s="2" t="s">
        <v>250</v>
      </c>
      <c r="H8" s="2" t="s">
        <v>254</v>
      </c>
      <c r="I8" s="2" t="s">
        <v>255</v>
      </c>
      <c r="J8" s="2" t="s">
        <v>256</v>
      </c>
      <c r="K8" s="2" t="s">
        <v>122</v>
      </c>
      <c r="L8" s="2" t="s">
        <v>257</v>
      </c>
      <c r="M8" s="36">
        <v>6.625</v>
      </c>
      <c r="N8" s="2"/>
      <c r="O8" s="2">
        <v>5</v>
      </c>
      <c r="P8" s="2">
        <f t="shared" si="0"/>
        <v>5</v>
      </c>
      <c r="Q8" s="2"/>
      <c r="R8" s="2"/>
      <c r="S8" s="2">
        <f t="shared" si="1"/>
        <v>0</v>
      </c>
      <c r="T8" s="2">
        <v>1</v>
      </c>
      <c r="U8" s="20">
        <f t="shared" si="2"/>
        <v>0.5083333333333333</v>
      </c>
      <c r="V8" s="4">
        <v>9</v>
      </c>
      <c r="W8" s="2">
        <v>8</v>
      </c>
      <c r="X8" s="2">
        <v>10</v>
      </c>
      <c r="Y8" s="2">
        <v>10</v>
      </c>
      <c r="Z8" s="4">
        <f t="shared" si="3"/>
        <v>9.5</v>
      </c>
      <c r="AA8" s="2">
        <v>3.5</v>
      </c>
      <c r="AB8" s="20">
        <f t="shared" si="4"/>
        <v>5.8333333333333339</v>
      </c>
      <c r="AC8" s="2">
        <f t="shared" si="5"/>
        <v>6</v>
      </c>
    </row>
    <row r="9" spans="1:29" ht="15.6" x14ac:dyDescent="0.3">
      <c r="A9" s="2"/>
      <c r="B9" s="2">
        <v>35</v>
      </c>
      <c r="C9" s="2" t="s">
        <v>248</v>
      </c>
      <c r="D9" s="2" t="s">
        <v>16</v>
      </c>
      <c r="E9" s="2" t="s">
        <v>249</v>
      </c>
      <c r="F9" s="2" t="s">
        <v>18</v>
      </c>
      <c r="G9" s="2" t="s">
        <v>250</v>
      </c>
      <c r="H9" s="2" t="s">
        <v>335</v>
      </c>
      <c r="I9" s="2" t="s">
        <v>336</v>
      </c>
      <c r="J9" s="2" t="s">
        <v>337</v>
      </c>
      <c r="K9" s="2" t="s">
        <v>23</v>
      </c>
      <c r="L9" s="18" t="s">
        <v>287</v>
      </c>
      <c r="M9" s="36">
        <v>7.375</v>
      </c>
      <c r="N9" s="18">
        <v>6</v>
      </c>
      <c r="O9" s="18"/>
      <c r="P9" s="2">
        <f t="shared" si="0"/>
        <v>6</v>
      </c>
      <c r="Q9" s="18"/>
      <c r="R9" s="18">
        <v>3.125E-2</v>
      </c>
      <c r="S9" s="2">
        <f t="shared" si="1"/>
        <v>3.125E-2</v>
      </c>
      <c r="T9" s="2"/>
      <c r="U9" s="20">
        <f t="shared" si="2"/>
        <v>0.4</v>
      </c>
      <c r="V9" s="4">
        <v>9.5</v>
      </c>
      <c r="W9" s="2">
        <v>10</v>
      </c>
      <c r="X9" s="2">
        <v>10</v>
      </c>
      <c r="Y9" s="2">
        <v>9.5</v>
      </c>
      <c r="Z9" s="4">
        <f t="shared" si="3"/>
        <v>9.625</v>
      </c>
      <c r="AA9" s="2">
        <v>3.5</v>
      </c>
      <c r="AB9" s="20">
        <f t="shared" si="4"/>
        <v>5.9187500000000002</v>
      </c>
      <c r="AC9" s="2">
        <f t="shared" si="5"/>
        <v>6</v>
      </c>
    </row>
    <row r="10" spans="1:29" ht="15.6" x14ac:dyDescent="0.3">
      <c r="A10" s="2"/>
      <c r="B10" s="2">
        <v>41</v>
      </c>
      <c r="C10" s="2" t="s">
        <v>248</v>
      </c>
      <c r="D10" s="2" t="s">
        <v>16</v>
      </c>
      <c r="E10" s="2" t="s">
        <v>249</v>
      </c>
      <c r="F10" s="2" t="s">
        <v>18</v>
      </c>
      <c r="G10" s="2" t="s">
        <v>250</v>
      </c>
      <c r="H10" s="2" t="s">
        <v>354</v>
      </c>
      <c r="I10" s="2" t="s">
        <v>355</v>
      </c>
      <c r="J10" s="2" t="s">
        <v>356</v>
      </c>
      <c r="K10" s="2" t="s">
        <v>23</v>
      </c>
      <c r="L10" s="2" t="s">
        <v>257</v>
      </c>
      <c r="M10" s="36">
        <v>6.625</v>
      </c>
      <c r="N10" s="2">
        <v>2</v>
      </c>
      <c r="O10" s="2"/>
      <c r="P10" s="2">
        <f t="shared" si="0"/>
        <v>2</v>
      </c>
      <c r="Q10" s="2"/>
      <c r="R10" s="2"/>
      <c r="S10" s="2">
        <f t="shared" si="1"/>
        <v>0</v>
      </c>
      <c r="T10" s="2"/>
      <c r="U10" s="20">
        <f t="shared" si="2"/>
        <v>0.13333333333333333</v>
      </c>
      <c r="V10" s="4"/>
      <c r="W10" s="2">
        <v>8</v>
      </c>
      <c r="X10" s="2">
        <v>10</v>
      </c>
      <c r="Y10" s="2">
        <v>7.5</v>
      </c>
      <c r="Z10" s="4">
        <f t="shared" si="3"/>
        <v>6</v>
      </c>
      <c r="AA10" s="2">
        <v>5.25</v>
      </c>
      <c r="AB10" s="20">
        <f t="shared" si="4"/>
        <v>5.8083333333333336</v>
      </c>
      <c r="AC10" s="2">
        <f t="shared" si="5"/>
        <v>6</v>
      </c>
    </row>
    <row r="11" spans="1:29" ht="15.6" x14ac:dyDescent="0.3">
      <c r="A11" s="2"/>
      <c r="B11" s="2">
        <v>44</v>
      </c>
      <c r="C11" s="2" t="s">
        <v>248</v>
      </c>
      <c r="D11" s="2" t="s">
        <v>16</v>
      </c>
      <c r="E11" s="2" t="s">
        <v>249</v>
      </c>
      <c r="F11" s="2" t="s">
        <v>18</v>
      </c>
      <c r="G11" s="2" t="s">
        <v>250</v>
      </c>
      <c r="H11" s="2" t="s">
        <v>363</v>
      </c>
      <c r="I11" s="2" t="s">
        <v>364</v>
      </c>
      <c r="J11" s="2" t="s">
        <v>365</v>
      </c>
      <c r="K11" s="2" t="s">
        <v>23</v>
      </c>
      <c r="L11" s="18" t="s">
        <v>287</v>
      </c>
      <c r="M11" s="36">
        <v>7.375</v>
      </c>
      <c r="N11" s="18">
        <v>4</v>
      </c>
      <c r="O11" s="18">
        <v>1</v>
      </c>
      <c r="P11" s="2">
        <f t="shared" si="0"/>
        <v>5</v>
      </c>
      <c r="Q11" s="18"/>
      <c r="R11" s="18"/>
      <c r="S11" s="2">
        <f t="shared" si="1"/>
        <v>0</v>
      </c>
      <c r="T11" s="2"/>
      <c r="U11" s="20">
        <f t="shared" si="2"/>
        <v>0.33333333333333331</v>
      </c>
      <c r="V11" s="4">
        <v>9.5</v>
      </c>
      <c r="W11" s="2">
        <v>10</v>
      </c>
      <c r="X11" s="2">
        <v>10</v>
      </c>
      <c r="Y11" s="2">
        <v>10</v>
      </c>
      <c r="Z11" s="4">
        <f t="shared" si="3"/>
        <v>9.875</v>
      </c>
      <c r="AA11" s="2">
        <v>3.75</v>
      </c>
      <c r="AB11" s="20">
        <f t="shared" si="4"/>
        <v>6.0333333333333332</v>
      </c>
      <c r="AC11" s="2">
        <f t="shared" si="5"/>
        <v>6</v>
      </c>
    </row>
    <row r="12" spans="1:29" ht="15.6" x14ac:dyDescent="0.3">
      <c r="A12" s="2"/>
      <c r="B12" s="2">
        <v>66</v>
      </c>
      <c r="C12" s="2" t="s">
        <v>248</v>
      </c>
      <c r="D12" s="2" t="s">
        <v>16</v>
      </c>
      <c r="E12" s="2" t="s">
        <v>249</v>
      </c>
      <c r="F12" s="2" t="s">
        <v>18</v>
      </c>
      <c r="G12" s="2" t="s">
        <v>250</v>
      </c>
      <c r="H12" s="2" t="s">
        <v>136</v>
      </c>
      <c r="I12" s="2" t="s">
        <v>137</v>
      </c>
      <c r="J12" s="2" t="s">
        <v>138</v>
      </c>
      <c r="K12" s="2" t="s">
        <v>23</v>
      </c>
      <c r="L12" s="18" t="s">
        <v>148</v>
      </c>
      <c r="M12" s="36">
        <v>7.4375</v>
      </c>
      <c r="N12" s="18">
        <v>4</v>
      </c>
      <c r="O12" s="18"/>
      <c r="P12" s="2">
        <f t="shared" si="0"/>
        <v>4</v>
      </c>
      <c r="Q12" s="18"/>
      <c r="R12" s="18">
        <v>6.25E-2</v>
      </c>
      <c r="S12" s="2">
        <f t="shared" si="1"/>
        <v>6.25E-2</v>
      </c>
      <c r="T12" s="9"/>
      <c r="U12" s="20">
        <f t="shared" si="2"/>
        <v>0.26666666666666666</v>
      </c>
      <c r="V12" s="4">
        <v>6.5</v>
      </c>
      <c r="W12" s="2">
        <v>0</v>
      </c>
      <c r="X12" s="2">
        <v>0</v>
      </c>
      <c r="Y12" s="2">
        <v>6.5</v>
      </c>
      <c r="Z12" s="4">
        <f t="shared" si="3"/>
        <v>4.875</v>
      </c>
      <c r="AA12" s="2">
        <v>5.5</v>
      </c>
      <c r="AB12" s="20">
        <f t="shared" si="4"/>
        <v>6.0666666666666664</v>
      </c>
      <c r="AC12" s="2">
        <f t="shared" si="5"/>
        <v>6</v>
      </c>
    </row>
    <row r="13" spans="1:29" ht="15.6" x14ac:dyDescent="0.3">
      <c r="A13" s="2"/>
      <c r="B13" s="2">
        <v>4</v>
      </c>
      <c r="C13" s="2" t="s">
        <v>248</v>
      </c>
      <c r="D13" s="2" t="s">
        <v>16</v>
      </c>
      <c r="E13" s="2" t="s">
        <v>249</v>
      </c>
      <c r="F13" s="2" t="s">
        <v>18</v>
      </c>
      <c r="G13" s="2" t="s">
        <v>250</v>
      </c>
      <c r="H13" s="2" t="s">
        <v>258</v>
      </c>
      <c r="I13" s="2" t="s">
        <v>259</v>
      </c>
      <c r="J13" s="2" t="s">
        <v>260</v>
      </c>
      <c r="K13" s="2" t="s">
        <v>122</v>
      </c>
      <c r="L13" s="18" t="s">
        <v>148</v>
      </c>
      <c r="M13" s="36">
        <v>7.4375</v>
      </c>
      <c r="N13" s="18"/>
      <c r="O13" s="18">
        <v>1</v>
      </c>
      <c r="P13" s="2">
        <f t="shared" si="0"/>
        <v>1</v>
      </c>
      <c r="Q13" s="18"/>
      <c r="R13" s="18">
        <v>0.25</v>
      </c>
      <c r="S13" s="2">
        <f t="shared" si="1"/>
        <v>0.25</v>
      </c>
      <c r="T13" s="10"/>
      <c r="U13" s="20">
        <f t="shared" si="2"/>
        <v>6.6666666666666666E-2</v>
      </c>
      <c r="V13" s="4">
        <v>10</v>
      </c>
      <c r="W13" s="2">
        <v>0</v>
      </c>
      <c r="X13" s="2">
        <v>0</v>
      </c>
      <c r="Y13" s="2">
        <v>10</v>
      </c>
      <c r="Z13" s="4">
        <f t="shared" si="3"/>
        <v>7.5</v>
      </c>
      <c r="AA13" s="2">
        <v>5.25</v>
      </c>
      <c r="AB13" s="20">
        <f t="shared" si="4"/>
        <v>6.3541666666666661</v>
      </c>
      <c r="AC13" s="2">
        <f t="shared" si="5"/>
        <v>6.5</v>
      </c>
    </row>
    <row r="14" spans="1:29" ht="15.6" x14ac:dyDescent="0.3">
      <c r="A14" s="2"/>
      <c r="B14" s="2">
        <v>43</v>
      </c>
      <c r="C14" s="2" t="s">
        <v>248</v>
      </c>
      <c r="D14" s="2" t="s">
        <v>16</v>
      </c>
      <c r="E14" s="2" t="s">
        <v>249</v>
      </c>
      <c r="F14" s="2" t="s">
        <v>18</v>
      </c>
      <c r="G14" s="2" t="s">
        <v>250</v>
      </c>
      <c r="H14" s="2" t="s">
        <v>360</v>
      </c>
      <c r="I14" s="2" t="s">
        <v>361</v>
      </c>
      <c r="J14" s="2" t="s">
        <v>362</v>
      </c>
      <c r="K14" s="2" t="s">
        <v>23</v>
      </c>
      <c r="L14" s="18" t="s">
        <v>287</v>
      </c>
      <c r="M14" s="36">
        <v>7.375</v>
      </c>
      <c r="N14" s="18">
        <v>4</v>
      </c>
      <c r="O14" s="18">
        <v>1</v>
      </c>
      <c r="P14" s="2">
        <f t="shared" si="0"/>
        <v>5</v>
      </c>
      <c r="Q14" s="18"/>
      <c r="R14" s="18"/>
      <c r="S14" s="2">
        <f t="shared" si="1"/>
        <v>0</v>
      </c>
      <c r="T14" s="2"/>
      <c r="U14" s="20">
        <f t="shared" si="2"/>
        <v>0.33333333333333331</v>
      </c>
      <c r="V14" s="4">
        <v>9.5</v>
      </c>
      <c r="W14" s="2">
        <v>10</v>
      </c>
      <c r="X14" s="2">
        <v>10</v>
      </c>
      <c r="Y14" s="2">
        <v>10</v>
      </c>
      <c r="Z14" s="4">
        <f t="shared" si="3"/>
        <v>9.875</v>
      </c>
      <c r="AA14" s="2">
        <v>4.25</v>
      </c>
      <c r="AB14" s="20">
        <f t="shared" si="4"/>
        <v>6.3333333333333339</v>
      </c>
      <c r="AC14" s="2">
        <f t="shared" si="5"/>
        <v>6.5</v>
      </c>
    </row>
    <row r="15" spans="1:29" ht="15.6" x14ac:dyDescent="0.3">
      <c r="A15" s="2"/>
      <c r="B15" s="2">
        <v>87</v>
      </c>
      <c r="C15" s="2" t="s">
        <v>248</v>
      </c>
      <c r="D15" s="2" t="s">
        <v>16</v>
      </c>
      <c r="E15" s="2" t="s">
        <v>249</v>
      </c>
      <c r="F15" s="2" t="s">
        <v>18</v>
      </c>
      <c r="G15" s="2" t="s">
        <v>250</v>
      </c>
      <c r="H15" s="2" t="s">
        <v>203</v>
      </c>
      <c r="I15" s="2" t="s">
        <v>204</v>
      </c>
      <c r="J15" s="2" t="s">
        <v>373</v>
      </c>
      <c r="K15" s="2" t="s">
        <v>23</v>
      </c>
      <c r="L15" s="18" t="s">
        <v>287</v>
      </c>
      <c r="M15" s="36">
        <v>7.375</v>
      </c>
      <c r="N15" s="18">
        <v>6</v>
      </c>
      <c r="O15" s="18">
        <v>2</v>
      </c>
      <c r="P15" s="2">
        <f t="shared" si="0"/>
        <v>8</v>
      </c>
      <c r="Q15" s="18"/>
      <c r="R15" s="18"/>
      <c r="S15" s="2">
        <f t="shared" si="1"/>
        <v>0</v>
      </c>
      <c r="T15" s="2">
        <v>1</v>
      </c>
      <c r="U15" s="20">
        <f t="shared" si="2"/>
        <v>0.73333333333333339</v>
      </c>
      <c r="V15" s="4">
        <v>8.5</v>
      </c>
      <c r="W15" s="2">
        <v>10</v>
      </c>
      <c r="X15" s="2">
        <v>10</v>
      </c>
      <c r="Y15" s="2">
        <v>10</v>
      </c>
      <c r="Z15" s="4">
        <f t="shared" si="3"/>
        <v>9.625</v>
      </c>
      <c r="AA15" s="2">
        <v>4</v>
      </c>
      <c r="AB15" s="20">
        <f t="shared" si="4"/>
        <v>6.5333333333333332</v>
      </c>
      <c r="AC15" s="2">
        <f t="shared" si="5"/>
        <v>6.5</v>
      </c>
    </row>
    <row r="16" spans="1:29" ht="15.6" x14ac:dyDescent="0.3">
      <c r="A16" s="2"/>
      <c r="B16" s="2">
        <v>92</v>
      </c>
      <c r="C16" s="2" t="s">
        <v>248</v>
      </c>
      <c r="D16" s="2" t="s">
        <v>16</v>
      </c>
      <c r="E16" s="2" t="s">
        <v>249</v>
      </c>
      <c r="F16" s="2" t="s">
        <v>18</v>
      </c>
      <c r="G16" s="2" t="s">
        <v>250</v>
      </c>
      <c r="H16" s="2" t="s">
        <v>153</v>
      </c>
      <c r="I16" s="2" t="s">
        <v>154</v>
      </c>
      <c r="J16" s="2" t="s">
        <v>377</v>
      </c>
      <c r="K16" s="2" t="s">
        <v>23</v>
      </c>
      <c r="L16" s="2" t="s">
        <v>257</v>
      </c>
      <c r="M16" s="36">
        <v>6.625</v>
      </c>
      <c r="N16" s="2">
        <v>4</v>
      </c>
      <c r="O16" s="2">
        <v>1</v>
      </c>
      <c r="P16" s="2">
        <f t="shared" si="0"/>
        <v>5</v>
      </c>
      <c r="Q16" s="2"/>
      <c r="R16" s="2">
        <v>0.22500000000000001</v>
      </c>
      <c r="S16" s="2">
        <f t="shared" si="1"/>
        <v>0.22500000000000001</v>
      </c>
      <c r="T16" s="2"/>
      <c r="U16" s="20">
        <f t="shared" si="2"/>
        <v>0.33333333333333331</v>
      </c>
      <c r="V16" s="4">
        <v>8</v>
      </c>
      <c r="W16" s="2">
        <v>8</v>
      </c>
      <c r="X16" s="2">
        <v>10</v>
      </c>
      <c r="Y16" s="2">
        <v>10</v>
      </c>
      <c r="Z16" s="4">
        <f t="shared" si="3"/>
        <v>9.25</v>
      </c>
      <c r="AA16" s="2">
        <v>4.5</v>
      </c>
      <c r="AB16" s="20">
        <f t="shared" si="4"/>
        <v>6.3433333333333337</v>
      </c>
      <c r="AC16" s="2">
        <f t="shared" si="5"/>
        <v>6.5</v>
      </c>
    </row>
    <row r="17" spans="1:29" ht="15.6" x14ac:dyDescent="0.3">
      <c r="A17" s="2"/>
      <c r="B17" s="2">
        <v>11</v>
      </c>
      <c r="C17" s="2" t="s">
        <v>248</v>
      </c>
      <c r="D17" s="2" t="s">
        <v>16</v>
      </c>
      <c r="E17" s="2" t="s">
        <v>249</v>
      </c>
      <c r="F17" s="2" t="s">
        <v>18</v>
      </c>
      <c r="G17" s="2" t="s">
        <v>250</v>
      </c>
      <c r="H17" s="2" t="s">
        <v>271</v>
      </c>
      <c r="I17" s="2" t="s">
        <v>272</v>
      </c>
      <c r="J17" s="2" t="s">
        <v>53</v>
      </c>
      <c r="K17" s="2" t="s">
        <v>23</v>
      </c>
      <c r="L17" s="2" t="s">
        <v>257</v>
      </c>
      <c r="M17" s="36">
        <v>6.625</v>
      </c>
      <c r="N17" s="2">
        <v>4</v>
      </c>
      <c r="O17" s="2">
        <v>1</v>
      </c>
      <c r="P17" s="2">
        <f t="shared" si="0"/>
        <v>5</v>
      </c>
      <c r="Q17" s="2"/>
      <c r="R17" s="2"/>
      <c r="S17" s="2">
        <f t="shared" si="1"/>
        <v>0</v>
      </c>
      <c r="T17" s="2"/>
      <c r="U17" s="20">
        <f t="shared" si="2"/>
        <v>0.33333333333333331</v>
      </c>
      <c r="V17" s="4">
        <v>9</v>
      </c>
      <c r="W17" s="2">
        <v>8</v>
      </c>
      <c r="X17" s="2">
        <v>0</v>
      </c>
      <c r="Y17" s="2">
        <v>7.5</v>
      </c>
      <c r="Z17" s="4">
        <f t="shared" si="3"/>
        <v>7</v>
      </c>
      <c r="AA17" s="2">
        <v>6.25</v>
      </c>
      <c r="AB17" s="20">
        <f t="shared" si="4"/>
        <v>6.8083333333333336</v>
      </c>
      <c r="AC17" s="2">
        <f t="shared" si="5"/>
        <v>7</v>
      </c>
    </row>
    <row r="18" spans="1:29" ht="15.6" x14ac:dyDescent="0.3">
      <c r="A18" s="2"/>
      <c r="B18" s="2">
        <v>26</v>
      </c>
      <c r="C18" s="2" t="s">
        <v>248</v>
      </c>
      <c r="D18" s="2" t="s">
        <v>16</v>
      </c>
      <c r="E18" s="2" t="s">
        <v>249</v>
      </c>
      <c r="F18" s="2" t="s">
        <v>18</v>
      </c>
      <c r="G18" s="2" t="s">
        <v>250</v>
      </c>
      <c r="H18" s="2" t="s">
        <v>316</v>
      </c>
      <c r="I18" s="2" t="s">
        <v>317</v>
      </c>
      <c r="J18" s="2" t="s">
        <v>59</v>
      </c>
      <c r="K18" s="2" t="s">
        <v>23</v>
      </c>
      <c r="L18" s="18" t="s">
        <v>282</v>
      </c>
      <c r="M18" s="37">
        <v>7.7919999999999998</v>
      </c>
      <c r="N18" s="18">
        <v>4</v>
      </c>
      <c r="O18" s="18">
        <v>1</v>
      </c>
      <c r="P18" s="2">
        <f t="shared" si="0"/>
        <v>5</v>
      </c>
      <c r="Q18" s="18"/>
      <c r="R18" s="18"/>
      <c r="S18" s="2">
        <f t="shared" si="1"/>
        <v>0</v>
      </c>
      <c r="T18" s="2"/>
      <c r="U18" s="20">
        <f t="shared" si="2"/>
        <v>0.33333333333333331</v>
      </c>
      <c r="V18" s="4">
        <v>9.5</v>
      </c>
      <c r="W18" s="2">
        <v>9.5</v>
      </c>
      <c r="X18" s="2">
        <v>10</v>
      </c>
      <c r="Y18" s="2">
        <v>9</v>
      </c>
      <c r="Z18" s="4">
        <f t="shared" si="3"/>
        <v>9.3125</v>
      </c>
      <c r="AA18" s="2">
        <v>5</v>
      </c>
      <c r="AB18" s="20">
        <f t="shared" si="4"/>
        <v>6.7542333333333335</v>
      </c>
      <c r="AC18" s="2">
        <f t="shared" si="5"/>
        <v>7</v>
      </c>
    </row>
    <row r="19" spans="1:29" ht="15.6" x14ac:dyDescent="0.3">
      <c r="A19" s="2"/>
      <c r="B19" s="2">
        <v>40</v>
      </c>
      <c r="C19" s="2" t="s">
        <v>248</v>
      </c>
      <c r="D19" s="2" t="s">
        <v>16</v>
      </c>
      <c r="E19" s="2" t="s">
        <v>249</v>
      </c>
      <c r="F19" s="2" t="s">
        <v>18</v>
      </c>
      <c r="G19" s="2" t="s">
        <v>250</v>
      </c>
      <c r="H19" s="2" t="s">
        <v>351</v>
      </c>
      <c r="I19" s="2" t="s">
        <v>352</v>
      </c>
      <c r="J19" s="2" t="s">
        <v>353</v>
      </c>
      <c r="K19" s="2" t="s">
        <v>23</v>
      </c>
      <c r="L19" s="2" t="s">
        <v>102</v>
      </c>
      <c r="M19" s="28">
        <v>10.0625</v>
      </c>
      <c r="N19" s="2">
        <v>4</v>
      </c>
      <c r="O19" s="2">
        <v>2</v>
      </c>
      <c r="P19" s="2">
        <f t="shared" si="0"/>
        <v>6</v>
      </c>
      <c r="Q19" s="2"/>
      <c r="R19" s="2"/>
      <c r="S19" s="2">
        <f t="shared" si="1"/>
        <v>0</v>
      </c>
      <c r="T19" s="2"/>
      <c r="U19" s="20">
        <f t="shared" si="2"/>
        <v>0.4</v>
      </c>
      <c r="V19" s="4">
        <v>7.5</v>
      </c>
      <c r="W19" s="2">
        <v>10</v>
      </c>
      <c r="X19" s="2">
        <v>0</v>
      </c>
      <c r="Y19" s="2">
        <v>10</v>
      </c>
      <c r="Z19" s="4">
        <f t="shared" si="3"/>
        <v>8.125</v>
      </c>
      <c r="AA19" s="2">
        <v>4.75</v>
      </c>
      <c r="AB19" s="20">
        <f t="shared" si="4"/>
        <v>6.8875000000000011</v>
      </c>
      <c r="AC19" s="2">
        <f t="shared" si="5"/>
        <v>7</v>
      </c>
    </row>
    <row r="20" spans="1:29" ht="15.6" x14ac:dyDescent="0.3">
      <c r="A20" s="2"/>
      <c r="B20" s="2">
        <v>51</v>
      </c>
      <c r="C20" s="2" t="s">
        <v>248</v>
      </c>
      <c r="D20" s="2" t="s">
        <v>16</v>
      </c>
      <c r="E20" s="2" t="s">
        <v>249</v>
      </c>
      <c r="F20" s="2" t="s">
        <v>18</v>
      </c>
      <c r="G20" s="2" t="s">
        <v>250</v>
      </c>
      <c r="H20" s="2" t="s">
        <v>49</v>
      </c>
      <c r="I20" s="2" t="s">
        <v>50</v>
      </c>
      <c r="J20" s="2" t="s">
        <v>22</v>
      </c>
      <c r="K20" s="2" t="s">
        <v>23</v>
      </c>
      <c r="L20" s="2" t="s">
        <v>69</v>
      </c>
      <c r="M20" s="28">
        <v>9.08</v>
      </c>
      <c r="N20" s="2">
        <v>5</v>
      </c>
      <c r="O20" s="2"/>
      <c r="P20" s="2">
        <f t="shared" si="0"/>
        <v>5</v>
      </c>
      <c r="Q20" s="2"/>
      <c r="R20" s="2"/>
      <c r="S20" s="2">
        <f t="shared" si="1"/>
        <v>0</v>
      </c>
      <c r="T20" s="2"/>
      <c r="U20" s="20">
        <f t="shared" si="2"/>
        <v>0.33333333333333331</v>
      </c>
      <c r="V20" s="4">
        <v>10</v>
      </c>
      <c r="W20" s="2">
        <v>10</v>
      </c>
      <c r="X20" s="2">
        <v>10</v>
      </c>
      <c r="Y20" s="2">
        <v>10</v>
      </c>
      <c r="Z20" s="4">
        <f t="shared" si="3"/>
        <v>10</v>
      </c>
      <c r="AA20" s="2">
        <v>4.75</v>
      </c>
      <c r="AB20" s="20">
        <f t="shared" si="4"/>
        <v>6.9993333333333325</v>
      </c>
      <c r="AC20" s="2">
        <f t="shared" si="5"/>
        <v>7</v>
      </c>
    </row>
    <row r="21" spans="1:29" ht="15.6" x14ac:dyDescent="0.3">
      <c r="A21" s="2"/>
      <c r="B21" s="2">
        <v>36</v>
      </c>
      <c r="C21" s="2" t="s">
        <v>248</v>
      </c>
      <c r="D21" s="2" t="s">
        <v>16</v>
      </c>
      <c r="E21" s="2" t="s">
        <v>249</v>
      </c>
      <c r="F21" s="2" t="s">
        <v>18</v>
      </c>
      <c r="G21" s="2" t="s">
        <v>250</v>
      </c>
      <c r="H21" s="2" t="s">
        <v>338</v>
      </c>
      <c r="I21" s="2" t="s">
        <v>339</v>
      </c>
      <c r="J21" s="2" t="s">
        <v>340</v>
      </c>
      <c r="K21" s="2" t="s">
        <v>23</v>
      </c>
      <c r="L21" s="18" t="s">
        <v>294</v>
      </c>
      <c r="M21" s="28">
        <v>8.5625</v>
      </c>
      <c r="N21" s="18"/>
      <c r="O21" s="18">
        <v>2</v>
      </c>
      <c r="P21" s="2">
        <f t="shared" si="0"/>
        <v>2</v>
      </c>
      <c r="Q21" s="18"/>
      <c r="R21" s="18"/>
      <c r="S21" s="2">
        <f t="shared" si="1"/>
        <v>0</v>
      </c>
      <c r="T21" s="2"/>
      <c r="U21" s="20">
        <f t="shared" si="2"/>
        <v>0.13333333333333333</v>
      </c>
      <c r="V21" s="4">
        <v>9</v>
      </c>
      <c r="W21" s="2">
        <v>9</v>
      </c>
      <c r="X21" s="2">
        <v>10</v>
      </c>
      <c r="Y21" s="2">
        <v>10</v>
      </c>
      <c r="Z21" s="4">
        <f t="shared" si="3"/>
        <v>9.625</v>
      </c>
      <c r="AA21" s="2">
        <v>6.25</v>
      </c>
      <c r="AB21" s="20">
        <f t="shared" si="4"/>
        <v>7.5208333333333339</v>
      </c>
      <c r="AC21" s="2">
        <f t="shared" si="5"/>
        <v>7.5</v>
      </c>
    </row>
    <row r="22" spans="1:29" ht="15.6" x14ac:dyDescent="0.3">
      <c r="A22" s="2"/>
      <c r="B22" s="2">
        <v>80</v>
      </c>
      <c r="C22" s="2" t="s">
        <v>248</v>
      </c>
      <c r="D22" s="2" t="s">
        <v>16</v>
      </c>
      <c r="E22" s="2" t="s">
        <v>249</v>
      </c>
      <c r="F22" s="2" t="s">
        <v>18</v>
      </c>
      <c r="G22" s="2" t="s">
        <v>250</v>
      </c>
      <c r="H22" s="2" t="s">
        <v>184</v>
      </c>
      <c r="I22" s="2" t="s">
        <v>185</v>
      </c>
      <c r="J22" s="2" t="s">
        <v>366</v>
      </c>
      <c r="K22" s="2" t="s">
        <v>23</v>
      </c>
      <c r="L22" s="2" t="s">
        <v>257</v>
      </c>
      <c r="M22" s="28">
        <v>6.625</v>
      </c>
      <c r="N22" s="2"/>
      <c r="O22" s="2"/>
      <c r="P22" s="2">
        <f t="shared" si="0"/>
        <v>0</v>
      </c>
      <c r="Q22" s="2"/>
      <c r="R22" s="2"/>
      <c r="S22" s="2">
        <f t="shared" si="1"/>
        <v>0</v>
      </c>
      <c r="T22" s="2"/>
      <c r="U22" s="20">
        <f t="shared" si="2"/>
        <v>0</v>
      </c>
      <c r="V22" s="4">
        <v>9</v>
      </c>
      <c r="W22" s="2">
        <v>8</v>
      </c>
      <c r="X22" s="2">
        <v>0</v>
      </c>
      <c r="Y22" s="2">
        <v>7.5</v>
      </c>
      <c r="Z22" s="4">
        <f t="shared" si="3"/>
        <v>7</v>
      </c>
      <c r="AA22" s="2">
        <v>8</v>
      </c>
      <c r="AB22" s="20">
        <f t="shared" si="4"/>
        <v>7.5250000000000004</v>
      </c>
      <c r="AC22" s="2">
        <f t="shared" si="5"/>
        <v>7.5</v>
      </c>
    </row>
    <row r="23" spans="1:29" ht="15.6" x14ac:dyDescent="0.3">
      <c r="A23" s="2"/>
      <c r="B23" s="2">
        <v>98</v>
      </c>
      <c r="C23" s="2" t="s">
        <v>248</v>
      </c>
      <c r="D23" s="2" t="s">
        <v>16</v>
      </c>
      <c r="E23" s="2" t="s">
        <v>249</v>
      </c>
      <c r="F23" s="2" t="s">
        <v>18</v>
      </c>
      <c r="G23" s="2" t="s">
        <v>250</v>
      </c>
      <c r="H23" s="2" t="s">
        <v>190</v>
      </c>
      <c r="I23" s="2" t="s">
        <v>191</v>
      </c>
      <c r="J23" s="2" t="s">
        <v>383</v>
      </c>
      <c r="K23" s="2" t="s">
        <v>23</v>
      </c>
      <c r="L23" s="18" t="s">
        <v>294</v>
      </c>
      <c r="M23" s="28">
        <v>8.5625</v>
      </c>
      <c r="N23" s="18">
        <v>7</v>
      </c>
      <c r="O23" s="18">
        <v>1</v>
      </c>
      <c r="P23" s="2">
        <f t="shared" si="0"/>
        <v>8</v>
      </c>
      <c r="Q23" s="18"/>
      <c r="R23" s="18">
        <v>3.125E-2</v>
      </c>
      <c r="S23" s="2">
        <f t="shared" si="1"/>
        <v>3.125E-2</v>
      </c>
      <c r="T23" s="2"/>
      <c r="U23" s="20">
        <f t="shared" si="2"/>
        <v>0.53333333333333333</v>
      </c>
      <c r="V23" s="4">
        <v>9</v>
      </c>
      <c r="W23" s="2">
        <v>9</v>
      </c>
      <c r="X23" s="2">
        <v>10</v>
      </c>
      <c r="Y23" s="2">
        <v>10</v>
      </c>
      <c r="Z23" s="4">
        <f t="shared" si="3"/>
        <v>9.625</v>
      </c>
      <c r="AA23" s="2">
        <v>5.75</v>
      </c>
      <c r="AB23" s="20">
        <f t="shared" si="4"/>
        <v>7.6395833333333334</v>
      </c>
      <c r="AC23" s="2">
        <f t="shared" si="5"/>
        <v>7.5</v>
      </c>
    </row>
    <row r="24" spans="1:29" ht="15.6" x14ac:dyDescent="0.3">
      <c r="A24" s="2"/>
      <c r="B24" s="2">
        <v>111</v>
      </c>
      <c r="C24" s="2" t="s">
        <v>248</v>
      </c>
      <c r="D24" s="2" t="s">
        <v>16</v>
      </c>
      <c r="E24" s="2" t="s">
        <v>249</v>
      </c>
      <c r="F24" s="2" t="s">
        <v>18</v>
      </c>
      <c r="G24" s="2" t="s">
        <v>250</v>
      </c>
      <c r="H24" s="2" t="s">
        <v>217</v>
      </c>
      <c r="I24" s="2" t="s">
        <v>218</v>
      </c>
      <c r="J24" s="2" t="s">
        <v>392</v>
      </c>
      <c r="K24" s="2" t="s">
        <v>23</v>
      </c>
      <c r="L24" s="18" t="s">
        <v>350</v>
      </c>
      <c r="M24" s="28">
        <v>7.9375</v>
      </c>
      <c r="N24" s="18">
        <v>4</v>
      </c>
      <c r="O24" s="18">
        <v>2</v>
      </c>
      <c r="P24" s="2">
        <f t="shared" si="0"/>
        <v>6</v>
      </c>
      <c r="Q24" s="18"/>
      <c r="R24" s="18"/>
      <c r="S24" s="2">
        <f t="shared" si="1"/>
        <v>0</v>
      </c>
      <c r="T24" s="3"/>
      <c r="U24" s="20">
        <f t="shared" si="2"/>
        <v>0.4</v>
      </c>
      <c r="V24" s="4">
        <v>9</v>
      </c>
      <c r="W24" s="2">
        <v>10</v>
      </c>
      <c r="X24" s="2">
        <v>10</v>
      </c>
      <c r="Y24" s="2">
        <v>7.5</v>
      </c>
      <c r="Z24" s="4">
        <f t="shared" si="3"/>
        <v>8.5</v>
      </c>
      <c r="AA24" s="2">
        <v>6.75</v>
      </c>
      <c r="AB24" s="20">
        <f t="shared" si="4"/>
        <v>7.7375000000000007</v>
      </c>
      <c r="AC24" s="2">
        <f t="shared" si="5"/>
        <v>7.5</v>
      </c>
    </row>
    <row r="25" spans="1:29" x14ac:dyDescent="0.3">
      <c r="A25" s="2"/>
      <c r="B25" s="2">
        <v>12</v>
      </c>
      <c r="C25" s="2" t="s">
        <v>248</v>
      </c>
      <c r="D25" s="2" t="s">
        <v>16</v>
      </c>
      <c r="E25" s="2" t="s">
        <v>249</v>
      </c>
      <c r="F25" s="2" t="s">
        <v>18</v>
      </c>
      <c r="G25" s="2" t="s">
        <v>250</v>
      </c>
      <c r="H25" s="2" t="s">
        <v>273</v>
      </c>
      <c r="I25" s="2" t="s">
        <v>274</v>
      </c>
      <c r="J25" s="2" t="s">
        <v>275</v>
      </c>
      <c r="K25" s="2" t="s">
        <v>23</v>
      </c>
      <c r="L25" s="2" t="s">
        <v>270</v>
      </c>
      <c r="M25" s="25">
        <v>8.125</v>
      </c>
      <c r="N25" s="2">
        <v>4</v>
      </c>
      <c r="O25" s="2">
        <v>3</v>
      </c>
      <c r="P25" s="2">
        <f t="shared" si="0"/>
        <v>7</v>
      </c>
      <c r="Q25" s="2"/>
      <c r="R25" s="2">
        <v>0.35</v>
      </c>
      <c r="S25" s="2">
        <f t="shared" si="1"/>
        <v>0.35</v>
      </c>
      <c r="T25" s="2"/>
      <c r="U25" s="20">
        <f t="shared" si="2"/>
        <v>0.46666666666666667</v>
      </c>
      <c r="V25" s="4">
        <v>10</v>
      </c>
      <c r="W25" s="2">
        <v>9.5</v>
      </c>
      <c r="X25" s="2">
        <v>10</v>
      </c>
      <c r="Y25" s="2">
        <v>10</v>
      </c>
      <c r="Z25" s="4">
        <f t="shared" si="3"/>
        <v>9.9375</v>
      </c>
      <c r="AA25" s="2">
        <v>6</v>
      </c>
      <c r="AB25" s="20">
        <f t="shared" si="4"/>
        <v>7.8891666666666662</v>
      </c>
      <c r="AC25" s="2">
        <f t="shared" si="5"/>
        <v>8</v>
      </c>
    </row>
    <row r="26" spans="1:29" ht="15.6" x14ac:dyDescent="0.3">
      <c r="A26" s="2"/>
      <c r="B26" s="2">
        <v>37</v>
      </c>
      <c r="C26" s="2" t="s">
        <v>248</v>
      </c>
      <c r="D26" s="2" t="s">
        <v>16</v>
      </c>
      <c r="E26" s="2" t="s">
        <v>249</v>
      </c>
      <c r="F26" s="2" t="s">
        <v>18</v>
      </c>
      <c r="G26" s="2" t="s">
        <v>250</v>
      </c>
      <c r="H26" s="2" t="s">
        <v>341</v>
      </c>
      <c r="I26" s="2" t="s">
        <v>342</v>
      </c>
      <c r="J26" s="2" t="s">
        <v>343</v>
      </c>
      <c r="K26" s="2" t="s">
        <v>23</v>
      </c>
      <c r="L26" s="18" t="s">
        <v>294</v>
      </c>
      <c r="M26" s="28">
        <v>8.5625</v>
      </c>
      <c r="N26" s="18">
        <v>5</v>
      </c>
      <c r="O26" s="18">
        <v>3</v>
      </c>
      <c r="P26" s="2">
        <f t="shared" si="0"/>
        <v>8</v>
      </c>
      <c r="Q26" s="18"/>
      <c r="R26" s="18"/>
      <c r="S26" s="2">
        <f t="shared" si="1"/>
        <v>0</v>
      </c>
      <c r="T26" s="2"/>
      <c r="U26" s="20">
        <f t="shared" si="2"/>
        <v>0.53333333333333333</v>
      </c>
      <c r="V26" s="4">
        <v>9</v>
      </c>
      <c r="W26" s="2">
        <v>9</v>
      </c>
      <c r="X26" s="2">
        <v>10</v>
      </c>
      <c r="Y26" s="2">
        <v>10</v>
      </c>
      <c r="Z26" s="4">
        <f t="shared" si="3"/>
        <v>9.625</v>
      </c>
      <c r="AA26" s="2">
        <v>6.5</v>
      </c>
      <c r="AB26" s="20">
        <f t="shared" si="4"/>
        <v>8.0708333333333329</v>
      </c>
      <c r="AC26" s="2">
        <f t="shared" si="5"/>
        <v>8</v>
      </c>
    </row>
    <row r="27" spans="1:29" ht="15.6" x14ac:dyDescent="0.3">
      <c r="A27" s="2"/>
      <c r="B27" s="2">
        <v>49</v>
      </c>
      <c r="C27" s="2" t="s">
        <v>248</v>
      </c>
      <c r="D27" s="2" t="s">
        <v>16</v>
      </c>
      <c r="E27" s="2" t="s">
        <v>249</v>
      </c>
      <c r="F27" s="2" t="s">
        <v>18</v>
      </c>
      <c r="G27" s="2" t="s">
        <v>250</v>
      </c>
      <c r="H27" s="2" t="s">
        <v>66</v>
      </c>
      <c r="I27" s="2" t="s">
        <v>67</v>
      </c>
      <c r="J27" s="2" t="s">
        <v>68</v>
      </c>
      <c r="K27" s="2" t="s">
        <v>23</v>
      </c>
      <c r="L27" s="9" t="s">
        <v>69</v>
      </c>
      <c r="M27" s="28">
        <v>9.08</v>
      </c>
      <c r="N27" s="9">
        <v>3</v>
      </c>
      <c r="O27" s="9">
        <v>4</v>
      </c>
      <c r="P27" s="2">
        <f t="shared" si="0"/>
        <v>7</v>
      </c>
      <c r="Q27" s="9"/>
      <c r="R27" s="9">
        <v>0.16250000000000001</v>
      </c>
      <c r="S27" s="2">
        <f t="shared" si="1"/>
        <v>0.16250000000000001</v>
      </c>
      <c r="T27" s="9"/>
      <c r="U27" s="20">
        <f t="shared" si="2"/>
        <v>0.46666666666666667</v>
      </c>
      <c r="V27" s="4">
        <v>10</v>
      </c>
      <c r="W27" s="2">
        <v>10</v>
      </c>
      <c r="X27" s="2">
        <v>10</v>
      </c>
      <c r="Y27" s="2">
        <v>10</v>
      </c>
      <c r="Z27" s="4">
        <f t="shared" si="3"/>
        <v>10</v>
      </c>
      <c r="AA27" s="2">
        <v>6.25</v>
      </c>
      <c r="AB27" s="20">
        <f t="shared" si="4"/>
        <v>8.1301666666666659</v>
      </c>
      <c r="AC27" s="2">
        <f t="shared" si="5"/>
        <v>8</v>
      </c>
    </row>
    <row r="28" spans="1:29" ht="15.6" x14ac:dyDescent="0.3">
      <c r="A28" s="2"/>
      <c r="B28" s="2">
        <v>52</v>
      </c>
      <c r="C28" s="2" t="s">
        <v>248</v>
      </c>
      <c r="D28" s="2" t="s">
        <v>16</v>
      </c>
      <c r="E28" s="2" t="s">
        <v>249</v>
      </c>
      <c r="F28" s="2" t="s">
        <v>18</v>
      </c>
      <c r="G28" s="2" t="s">
        <v>250</v>
      </c>
      <c r="H28" s="2" t="s">
        <v>70</v>
      </c>
      <c r="I28" s="2" t="s">
        <v>71</v>
      </c>
      <c r="J28" s="2" t="s">
        <v>72</v>
      </c>
      <c r="K28" s="2" t="s">
        <v>23</v>
      </c>
      <c r="L28" s="9" t="s">
        <v>69</v>
      </c>
      <c r="M28" s="28">
        <v>9.08</v>
      </c>
      <c r="N28" s="9">
        <v>2</v>
      </c>
      <c r="O28" s="9">
        <v>2</v>
      </c>
      <c r="P28" s="2">
        <f t="shared" si="0"/>
        <v>4</v>
      </c>
      <c r="Q28" s="9">
        <v>0.25</v>
      </c>
      <c r="R28" s="9"/>
      <c r="S28" s="2">
        <f t="shared" si="1"/>
        <v>0.25</v>
      </c>
      <c r="T28" s="9"/>
      <c r="U28" s="20">
        <f t="shared" si="2"/>
        <v>0.26666666666666666</v>
      </c>
      <c r="V28" s="4">
        <v>10</v>
      </c>
      <c r="W28" s="2">
        <v>10</v>
      </c>
      <c r="X28" s="2">
        <v>10</v>
      </c>
      <c r="Y28" s="2">
        <v>10</v>
      </c>
      <c r="Z28" s="4">
        <f t="shared" si="3"/>
        <v>10</v>
      </c>
      <c r="AA28" s="2">
        <v>6.25</v>
      </c>
      <c r="AB28" s="20">
        <f t="shared" si="4"/>
        <v>7.9826666666666668</v>
      </c>
      <c r="AC28" s="2">
        <f t="shared" si="5"/>
        <v>8</v>
      </c>
    </row>
    <row r="29" spans="1:29" ht="15.6" x14ac:dyDescent="0.3">
      <c r="A29" s="2"/>
      <c r="B29" s="2">
        <v>55</v>
      </c>
      <c r="C29" s="2" t="s">
        <v>248</v>
      </c>
      <c r="D29" s="2" t="s">
        <v>16</v>
      </c>
      <c r="E29" s="2" t="s">
        <v>249</v>
      </c>
      <c r="F29" s="2" t="s">
        <v>18</v>
      </c>
      <c r="G29" s="2" t="s">
        <v>250</v>
      </c>
      <c r="H29" s="2" t="s">
        <v>51</v>
      </c>
      <c r="I29" s="2" t="s">
        <v>52</v>
      </c>
      <c r="J29" s="2" t="s">
        <v>53</v>
      </c>
      <c r="K29" s="2" t="s">
        <v>23</v>
      </c>
      <c r="L29" s="18" t="s">
        <v>350</v>
      </c>
      <c r="M29" s="28">
        <v>7.9375</v>
      </c>
      <c r="N29" s="18">
        <v>2</v>
      </c>
      <c r="O29" s="18">
        <v>5</v>
      </c>
      <c r="P29" s="2">
        <f t="shared" si="0"/>
        <v>7</v>
      </c>
      <c r="Q29" s="18">
        <v>0.25</v>
      </c>
      <c r="R29" s="18">
        <v>2.5000000000000001E-2</v>
      </c>
      <c r="S29" s="2">
        <f t="shared" si="1"/>
        <v>0.27500000000000002</v>
      </c>
      <c r="T29" s="2"/>
      <c r="U29" s="20">
        <f t="shared" si="2"/>
        <v>0.46666666666666667</v>
      </c>
      <c r="V29" s="4">
        <v>10</v>
      </c>
      <c r="W29" s="2">
        <v>10</v>
      </c>
      <c r="X29" s="2">
        <v>10</v>
      </c>
      <c r="Y29" s="2">
        <v>10</v>
      </c>
      <c r="Z29" s="4">
        <f t="shared" si="3"/>
        <v>10</v>
      </c>
      <c r="AA29" s="2">
        <v>6.25</v>
      </c>
      <c r="AB29" s="20">
        <f t="shared" si="4"/>
        <v>7.9691666666666672</v>
      </c>
      <c r="AC29" s="2">
        <f t="shared" si="5"/>
        <v>8</v>
      </c>
    </row>
    <row r="30" spans="1:29" ht="15.6" x14ac:dyDescent="0.3">
      <c r="A30" s="2"/>
      <c r="B30" s="2">
        <v>60</v>
      </c>
      <c r="C30" s="2" t="s">
        <v>248</v>
      </c>
      <c r="D30" s="2" t="s">
        <v>16</v>
      </c>
      <c r="E30" s="2" t="s">
        <v>249</v>
      </c>
      <c r="F30" s="2" t="s">
        <v>18</v>
      </c>
      <c r="G30" s="2" t="s">
        <v>250</v>
      </c>
      <c r="H30" s="2" t="s">
        <v>99</v>
      </c>
      <c r="I30" s="2" t="s">
        <v>100</v>
      </c>
      <c r="J30" s="2" t="s">
        <v>101</v>
      </c>
      <c r="K30" s="2" t="s">
        <v>23</v>
      </c>
      <c r="L30" s="2" t="s">
        <v>102</v>
      </c>
      <c r="M30" s="28">
        <v>10.0625</v>
      </c>
      <c r="N30" s="2">
        <v>3</v>
      </c>
      <c r="O30" s="2">
        <v>4</v>
      </c>
      <c r="P30" s="2">
        <f t="shared" si="0"/>
        <v>7</v>
      </c>
      <c r="Q30" s="2">
        <v>0.5</v>
      </c>
      <c r="R30" s="2"/>
      <c r="S30" s="2">
        <f t="shared" si="1"/>
        <v>0.5</v>
      </c>
      <c r="T30" s="2"/>
      <c r="U30" s="20">
        <f t="shared" si="2"/>
        <v>0.46666666666666667</v>
      </c>
      <c r="V30" s="4">
        <v>10</v>
      </c>
      <c r="W30" s="2">
        <v>10</v>
      </c>
      <c r="X30" s="2">
        <v>10</v>
      </c>
      <c r="Y30" s="2">
        <v>10</v>
      </c>
      <c r="Z30" s="4">
        <f t="shared" si="3"/>
        <v>10</v>
      </c>
      <c r="AA30" s="2">
        <v>5.75</v>
      </c>
      <c r="AB30" s="20">
        <f t="shared" si="4"/>
        <v>8.2291666666666679</v>
      </c>
      <c r="AC30" s="2">
        <f t="shared" si="5"/>
        <v>8</v>
      </c>
    </row>
    <row r="31" spans="1:29" ht="15.6" x14ac:dyDescent="0.3">
      <c r="A31" s="2"/>
      <c r="B31" s="2">
        <v>81</v>
      </c>
      <c r="C31" s="2" t="s">
        <v>248</v>
      </c>
      <c r="D31" s="2" t="s">
        <v>16</v>
      </c>
      <c r="E31" s="2" t="s">
        <v>249</v>
      </c>
      <c r="F31" s="2" t="s">
        <v>18</v>
      </c>
      <c r="G31" s="2" t="s">
        <v>250</v>
      </c>
      <c r="H31" s="2" t="s">
        <v>200</v>
      </c>
      <c r="I31" s="2" t="s">
        <v>201</v>
      </c>
      <c r="J31" s="2" t="s">
        <v>367</v>
      </c>
      <c r="K31" s="2" t="s">
        <v>23</v>
      </c>
      <c r="L31" s="18" t="s">
        <v>350</v>
      </c>
      <c r="M31" s="28">
        <v>7.9375</v>
      </c>
      <c r="N31" s="18">
        <v>4</v>
      </c>
      <c r="O31" s="18">
        <v>4</v>
      </c>
      <c r="P31" s="2">
        <f t="shared" si="0"/>
        <v>8</v>
      </c>
      <c r="Q31" s="18"/>
      <c r="R31" s="18"/>
      <c r="S31" s="2">
        <f t="shared" si="1"/>
        <v>0</v>
      </c>
      <c r="T31" s="2"/>
      <c r="U31" s="20">
        <f t="shared" si="2"/>
        <v>0.53333333333333333</v>
      </c>
      <c r="V31" s="4">
        <v>10</v>
      </c>
      <c r="W31" s="2">
        <v>10</v>
      </c>
      <c r="X31" s="2">
        <v>10</v>
      </c>
      <c r="Y31" s="2">
        <v>10</v>
      </c>
      <c r="Z31" s="4">
        <f t="shared" si="3"/>
        <v>10</v>
      </c>
      <c r="AA31" s="2">
        <v>6.75</v>
      </c>
      <c r="AB31" s="20">
        <f t="shared" si="4"/>
        <v>8.1708333333333343</v>
      </c>
      <c r="AC31" s="2">
        <f t="shared" si="5"/>
        <v>8</v>
      </c>
    </row>
    <row r="32" spans="1:29" ht="15.6" x14ac:dyDescent="0.3">
      <c r="A32" s="2"/>
      <c r="B32" s="2">
        <v>82</v>
      </c>
      <c r="C32" s="2" t="s">
        <v>248</v>
      </c>
      <c r="D32" s="2" t="s">
        <v>16</v>
      </c>
      <c r="E32" s="2" t="s">
        <v>249</v>
      </c>
      <c r="F32" s="2" t="s">
        <v>18</v>
      </c>
      <c r="G32" s="2" t="s">
        <v>250</v>
      </c>
      <c r="H32" s="2" t="s">
        <v>149</v>
      </c>
      <c r="I32" s="2" t="s">
        <v>150</v>
      </c>
      <c r="J32" s="2" t="s">
        <v>368</v>
      </c>
      <c r="K32" s="2" t="s">
        <v>23</v>
      </c>
      <c r="L32" s="18" t="s">
        <v>148</v>
      </c>
      <c r="M32" s="28">
        <v>7.4375</v>
      </c>
      <c r="N32" s="18">
        <v>6</v>
      </c>
      <c r="O32" s="18"/>
      <c r="P32" s="2">
        <f t="shared" si="0"/>
        <v>6</v>
      </c>
      <c r="Q32" s="18"/>
      <c r="R32" s="18"/>
      <c r="S32" s="2">
        <f t="shared" si="1"/>
        <v>0</v>
      </c>
      <c r="T32" s="9"/>
      <c r="U32" s="20">
        <f t="shared" si="2"/>
        <v>0.4</v>
      </c>
      <c r="V32" s="4">
        <v>10</v>
      </c>
      <c r="W32" s="2">
        <v>8</v>
      </c>
      <c r="X32" s="2">
        <v>10</v>
      </c>
      <c r="Y32" s="2">
        <v>9.5</v>
      </c>
      <c r="Z32" s="4">
        <f t="shared" si="3"/>
        <v>9.5</v>
      </c>
      <c r="AA32" s="2">
        <v>7</v>
      </c>
      <c r="AB32" s="20">
        <f t="shared" si="4"/>
        <v>7.9875000000000007</v>
      </c>
      <c r="AC32" s="2">
        <f t="shared" si="5"/>
        <v>8</v>
      </c>
    </row>
    <row r="33" spans="1:29" ht="15.6" x14ac:dyDescent="0.3">
      <c r="A33" s="2"/>
      <c r="B33" s="2">
        <v>90</v>
      </c>
      <c r="C33" s="2" t="s">
        <v>248</v>
      </c>
      <c r="D33" s="2" t="s">
        <v>16</v>
      </c>
      <c r="E33" s="2" t="s">
        <v>249</v>
      </c>
      <c r="F33" s="2" t="s">
        <v>18</v>
      </c>
      <c r="G33" s="2" t="s">
        <v>250</v>
      </c>
      <c r="H33" s="2" t="s">
        <v>151</v>
      </c>
      <c r="I33" s="2" t="s">
        <v>152</v>
      </c>
      <c r="J33" s="2" t="s">
        <v>375</v>
      </c>
      <c r="K33" s="2" t="s">
        <v>23</v>
      </c>
      <c r="L33" s="18" t="s">
        <v>148</v>
      </c>
      <c r="M33" s="28">
        <v>7.4375</v>
      </c>
      <c r="N33" s="18">
        <v>4</v>
      </c>
      <c r="O33" s="18">
        <v>1</v>
      </c>
      <c r="P33" s="2">
        <f t="shared" ref="P33:P64" si="6">O33+N33</f>
        <v>5</v>
      </c>
      <c r="Q33" s="18"/>
      <c r="R33" s="18">
        <v>0.125</v>
      </c>
      <c r="S33" s="2">
        <f t="shared" ref="S33:S64" si="7">R33+Q33</f>
        <v>0.125</v>
      </c>
      <c r="T33" s="9"/>
      <c r="U33" s="20">
        <f t="shared" ref="U33:U64" si="8">IF(T33*AA33*5/100+IF(P33&gt;15,1,P33/15)&gt;1,1,T33*AA33*5/100+IF(P33&gt;15,1,P33/15))</f>
        <v>0.33333333333333331</v>
      </c>
      <c r="V33" s="4">
        <v>8</v>
      </c>
      <c r="W33" s="2">
        <v>8</v>
      </c>
      <c r="X33" s="2">
        <v>0</v>
      </c>
      <c r="Y33" s="2">
        <v>10</v>
      </c>
      <c r="Z33" s="4">
        <f t="shared" ref="Z33:Z64" si="9">(V33*2+W33+X33+Y33*4)/8</f>
        <v>8</v>
      </c>
      <c r="AA33" s="2">
        <v>7.5</v>
      </c>
      <c r="AB33" s="20">
        <f t="shared" ref="AB33:AB64" si="10">IF(M33*0.2+Z33*0.2+U33+IF(AA33+S33&gt;10,10,AA33+S33)*0.6&gt;10,10,M33*0.2+Z33*0.2+U33+IF(AA33+S33&gt;10,10,AA33+S33)*0.6)</f>
        <v>7.9958333333333336</v>
      </c>
      <c r="AC33" s="2">
        <f t="shared" ref="AC33:AC64" si="11">MROUND(AB33,0.5)</f>
        <v>8</v>
      </c>
    </row>
    <row r="34" spans="1:29" ht="15.6" x14ac:dyDescent="0.3">
      <c r="A34" s="2"/>
      <c r="B34" s="2">
        <v>93</v>
      </c>
      <c r="C34" s="2" t="s">
        <v>248</v>
      </c>
      <c r="D34" s="2" t="s">
        <v>16</v>
      </c>
      <c r="E34" s="2" t="s">
        <v>249</v>
      </c>
      <c r="F34" s="2" t="s">
        <v>18</v>
      </c>
      <c r="G34" s="2" t="s">
        <v>250</v>
      </c>
      <c r="H34" s="2" t="s">
        <v>155</v>
      </c>
      <c r="I34" s="2" t="s">
        <v>156</v>
      </c>
      <c r="J34" s="2" t="s">
        <v>378</v>
      </c>
      <c r="K34" s="2" t="s">
        <v>23</v>
      </c>
      <c r="L34" s="18" t="s">
        <v>148</v>
      </c>
      <c r="M34" s="28">
        <v>7.4375</v>
      </c>
      <c r="N34" s="18">
        <v>2</v>
      </c>
      <c r="O34" s="18">
        <v>6</v>
      </c>
      <c r="P34" s="2">
        <f t="shared" si="6"/>
        <v>8</v>
      </c>
      <c r="Q34" s="18"/>
      <c r="R34" s="18"/>
      <c r="S34" s="2">
        <f t="shared" si="7"/>
        <v>0</v>
      </c>
      <c r="T34" s="9"/>
      <c r="U34" s="20">
        <f t="shared" si="8"/>
        <v>0.53333333333333333</v>
      </c>
      <c r="V34" s="4">
        <v>8</v>
      </c>
      <c r="W34" s="2">
        <v>8</v>
      </c>
      <c r="X34" s="2">
        <v>10</v>
      </c>
      <c r="Y34" s="2">
        <v>10</v>
      </c>
      <c r="Z34" s="4">
        <f t="shared" si="9"/>
        <v>9.25</v>
      </c>
      <c r="AA34" s="2">
        <v>7</v>
      </c>
      <c r="AB34" s="20">
        <f t="shared" si="10"/>
        <v>8.0708333333333329</v>
      </c>
      <c r="AC34" s="2">
        <f t="shared" si="11"/>
        <v>8</v>
      </c>
    </row>
    <row r="35" spans="1:29" ht="15.6" x14ac:dyDescent="0.3">
      <c r="A35" s="2"/>
      <c r="B35" s="2">
        <v>101</v>
      </c>
      <c r="C35" s="2" t="s">
        <v>248</v>
      </c>
      <c r="D35" s="2" t="s">
        <v>16</v>
      </c>
      <c r="E35" s="2" t="s">
        <v>249</v>
      </c>
      <c r="F35" s="2" t="s">
        <v>18</v>
      </c>
      <c r="G35" s="2" t="s">
        <v>250</v>
      </c>
      <c r="H35" s="2" t="s">
        <v>211</v>
      </c>
      <c r="I35" s="2" t="s">
        <v>212</v>
      </c>
      <c r="J35" s="2" t="s">
        <v>59</v>
      </c>
      <c r="K35" s="2" t="s">
        <v>23</v>
      </c>
      <c r="L35" s="18" t="s">
        <v>350</v>
      </c>
      <c r="M35" s="28">
        <v>7.9375</v>
      </c>
      <c r="N35" s="18">
        <v>5</v>
      </c>
      <c r="O35" s="18">
        <v>2</v>
      </c>
      <c r="P35" s="2">
        <f t="shared" si="6"/>
        <v>7</v>
      </c>
      <c r="Q35" s="18"/>
      <c r="R35" s="18"/>
      <c r="S35" s="2">
        <f t="shared" si="7"/>
        <v>0</v>
      </c>
      <c r="T35" s="2"/>
      <c r="U35" s="20">
        <f t="shared" si="8"/>
        <v>0.46666666666666667</v>
      </c>
      <c r="V35" s="4">
        <v>9.5</v>
      </c>
      <c r="W35" s="2">
        <v>10</v>
      </c>
      <c r="X35" s="2">
        <v>10</v>
      </c>
      <c r="Y35" s="2">
        <v>10</v>
      </c>
      <c r="Z35" s="4">
        <f t="shared" si="9"/>
        <v>9.875</v>
      </c>
      <c r="AA35" s="2">
        <v>7</v>
      </c>
      <c r="AB35" s="20">
        <f t="shared" si="10"/>
        <v>8.2291666666666679</v>
      </c>
      <c r="AC35" s="2">
        <f t="shared" si="11"/>
        <v>8</v>
      </c>
    </row>
    <row r="36" spans="1:29" ht="15.6" x14ac:dyDescent="0.3">
      <c r="A36" s="2"/>
      <c r="B36" s="2">
        <v>16</v>
      </c>
      <c r="C36" s="2" t="s">
        <v>248</v>
      </c>
      <c r="D36" s="2" t="s">
        <v>16</v>
      </c>
      <c r="E36" s="2" t="s">
        <v>249</v>
      </c>
      <c r="F36" s="2" t="s">
        <v>18</v>
      </c>
      <c r="G36" s="2" t="s">
        <v>250</v>
      </c>
      <c r="H36" s="2" t="s">
        <v>285</v>
      </c>
      <c r="I36" s="2" t="s">
        <v>286</v>
      </c>
      <c r="J36" s="2" t="s">
        <v>138</v>
      </c>
      <c r="K36" s="2" t="s">
        <v>23</v>
      </c>
      <c r="L36" s="18" t="s">
        <v>287</v>
      </c>
      <c r="M36" s="28">
        <v>7.375</v>
      </c>
      <c r="N36" s="18">
        <v>6</v>
      </c>
      <c r="O36" s="18"/>
      <c r="P36" s="2">
        <f t="shared" si="6"/>
        <v>6</v>
      </c>
      <c r="Q36" s="18"/>
      <c r="R36" s="18">
        <v>0.125</v>
      </c>
      <c r="S36" s="2">
        <f t="shared" si="7"/>
        <v>0.125</v>
      </c>
      <c r="T36" s="2"/>
      <c r="U36" s="20">
        <f t="shared" si="8"/>
        <v>0.4</v>
      </c>
      <c r="V36" s="4">
        <v>10</v>
      </c>
      <c r="W36" s="2">
        <v>10</v>
      </c>
      <c r="X36" s="2">
        <v>10</v>
      </c>
      <c r="Y36" s="2">
        <v>10</v>
      </c>
      <c r="Z36" s="4">
        <f t="shared" si="9"/>
        <v>10</v>
      </c>
      <c r="AA36" s="2">
        <v>7.5</v>
      </c>
      <c r="AB36" s="20">
        <f t="shared" si="10"/>
        <v>8.4499999999999993</v>
      </c>
      <c r="AC36" s="2">
        <f t="shared" si="11"/>
        <v>8.5</v>
      </c>
    </row>
    <row r="37" spans="1:29" ht="15.6" x14ac:dyDescent="0.3">
      <c r="A37" s="2"/>
      <c r="B37" s="2">
        <v>23</v>
      </c>
      <c r="C37" s="2" t="s">
        <v>248</v>
      </c>
      <c r="D37" s="2" t="s">
        <v>16</v>
      </c>
      <c r="E37" s="2" t="s">
        <v>249</v>
      </c>
      <c r="F37" s="2" t="s">
        <v>18</v>
      </c>
      <c r="G37" s="2" t="s">
        <v>250</v>
      </c>
      <c r="H37" s="2" t="s">
        <v>307</v>
      </c>
      <c r="I37" s="2" t="s">
        <v>308</v>
      </c>
      <c r="J37" s="2" t="s">
        <v>309</v>
      </c>
      <c r="K37" s="2" t="s">
        <v>23</v>
      </c>
      <c r="L37" s="18" t="s">
        <v>282</v>
      </c>
      <c r="M37" s="27">
        <v>7.7919999999999998</v>
      </c>
      <c r="N37" s="18">
        <v>4</v>
      </c>
      <c r="O37" s="18">
        <v>3</v>
      </c>
      <c r="P37" s="2">
        <f t="shared" si="6"/>
        <v>7</v>
      </c>
      <c r="Q37" s="18"/>
      <c r="R37" s="18"/>
      <c r="S37" s="2">
        <f t="shared" si="7"/>
        <v>0</v>
      </c>
      <c r="T37" s="2"/>
      <c r="U37" s="20">
        <f t="shared" si="8"/>
        <v>0.46666666666666667</v>
      </c>
      <c r="V37" s="4"/>
      <c r="W37" s="2">
        <v>9.5</v>
      </c>
      <c r="X37" s="2">
        <v>10</v>
      </c>
      <c r="Y37" s="2">
        <v>10</v>
      </c>
      <c r="Z37" s="4">
        <f t="shared" si="9"/>
        <v>7.4375</v>
      </c>
      <c r="AA37" s="2">
        <v>8.25</v>
      </c>
      <c r="AB37" s="20">
        <f t="shared" si="10"/>
        <v>8.4625666666666675</v>
      </c>
      <c r="AC37" s="2">
        <f t="shared" si="11"/>
        <v>8.5</v>
      </c>
    </row>
    <row r="38" spans="1:29" ht="15.6" x14ac:dyDescent="0.3">
      <c r="A38" s="2"/>
      <c r="B38" s="2">
        <v>34</v>
      </c>
      <c r="C38" s="2" t="s">
        <v>248</v>
      </c>
      <c r="D38" s="2" t="s">
        <v>16</v>
      </c>
      <c r="E38" s="2" t="s">
        <v>249</v>
      </c>
      <c r="F38" s="2" t="s">
        <v>18</v>
      </c>
      <c r="G38" s="2" t="s">
        <v>250</v>
      </c>
      <c r="H38" s="2" t="s">
        <v>332</v>
      </c>
      <c r="I38" s="2" t="s">
        <v>333</v>
      </c>
      <c r="J38" s="2" t="s">
        <v>334</v>
      </c>
      <c r="K38" s="2" t="s">
        <v>23</v>
      </c>
      <c r="L38" s="18" t="s">
        <v>282</v>
      </c>
      <c r="M38" s="27">
        <v>7.7919999999999998</v>
      </c>
      <c r="N38" s="18">
        <v>4</v>
      </c>
      <c r="O38" s="18">
        <v>1</v>
      </c>
      <c r="P38" s="2">
        <f t="shared" si="6"/>
        <v>5</v>
      </c>
      <c r="Q38" s="18"/>
      <c r="R38" s="18"/>
      <c r="S38" s="2">
        <f t="shared" si="7"/>
        <v>0</v>
      </c>
      <c r="T38" s="2"/>
      <c r="U38" s="20">
        <f t="shared" si="8"/>
        <v>0.33333333333333331</v>
      </c>
      <c r="V38" s="4">
        <v>9.5</v>
      </c>
      <c r="W38" s="2">
        <v>9.5</v>
      </c>
      <c r="X38" s="2">
        <v>10</v>
      </c>
      <c r="Y38" s="2">
        <v>9</v>
      </c>
      <c r="Z38" s="4">
        <f t="shared" si="9"/>
        <v>9.3125</v>
      </c>
      <c r="AA38" s="2">
        <v>7.5</v>
      </c>
      <c r="AB38" s="20">
        <f t="shared" si="10"/>
        <v>8.2542333333333335</v>
      </c>
      <c r="AC38" s="2">
        <f t="shared" si="11"/>
        <v>8.5</v>
      </c>
    </row>
    <row r="39" spans="1:29" x14ac:dyDescent="0.3">
      <c r="A39" s="2"/>
      <c r="B39" s="2">
        <v>94</v>
      </c>
      <c r="C39" s="2" t="s">
        <v>248</v>
      </c>
      <c r="D39" s="2" t="s">
        <v>16</v>
      </c>
      <c r="E39" s="2" t="s">
        <v>249</v>
      </c>
      <c r="F39" s="2" t="s">
        <v>18</v>
      </c>
      <c r="G39" s="2" t="s">
        <v>250</v>
      </c>
      <c r="H39" s="2" t="s">
        <v>172</v>
      </c>
      <c r="I39" s="2" t="s">
        <v>173</v>
      </c>
      <c r="J39" s="2" t="s">
        <v>135</v>
      </c>
      <c r="K39" s="2" t="s">
        <v>23</v>
      </c>
      <c r="L39" s="2">
        <v>4399</v>
      </c>
      <c r="M39" s="2">
        <v>10</v>
      </c>
      <c r="N39" s="2"/>
      <c r="O39" s="2">
        <v>3</v>
      </c>
      <c r="P39" s="2">
        <f t="shared" si="6"/>
        <v>3</v>
      </c>
      <c r="Q39" s="2"/>
      <c r="R39" s="2"/>
      <c r="S39" s="2">
        <f t="shared" si="7"/>
        <v>0</v>
      </c>
      <c r="T39" s="2"/>
      <c r="U39" s="20">
        <f t="shared" si="8"/>
        <v>0.2</v>
      </c>
      <c r="V39" s="4">
        <v>7.5</v>
      </c>
      <c r="W39" s="2">
        <v>9</v>
      </c>
      <c r="X39" s="2">
        <v>10</v>
      </c>
      <c r="Y39" s="2">
        <v>10</v>
      </c>
      <c r="Z39" s="4">
        <f t="shared" si="9"/>
        <v>9.25</v>
      </c>
      <c r="AA39" s="2">
        <v>7</v>
      </c>
      <c r="AB39" s="20">
        <f t="shared" si="10"/>
        <v>8.25</v>
      </c>
      <c r="AC39" s="2">
        <f t="shared" si="11"/>
        <v>8.5</v>
      </c>
    </row>
    <row r="40" spans="1:29" ht="15.6" x14ac:dyDescent="0.3">
      <c r="A40" s="2"/>
      <c r="B40" s="2">
        <v>96</v>
      </c>
      <c r="C40" s="2" t="s">
        <v>248</v>
      </c>
      <c r="D40" s="2" t="s">
        <v>16</v>
      </c>
      <c r="E40" s="2" t="s">
        <v>249</v>
      </c>
      <c r="F40" s="2" t="s">
        <v>18</v>
      </c>
      <c r="G40" s="2" t="s">
        <v>250</v>
      </c>
      <c r="H40" s="2" t="s">
        <v>207</v>
      </c>
      <c r="I40" s="2" t="s">
        <v>208</v>
      </c>
      <c r="J40" s="2" t="s">
        <v>381</v>
      </c>
      <c r="K40" s="2" t="s">
        <v>23</v>
      </c>
      <c r="L40" s="18" t="s">
        <v>287</v>
      </c>
      <c r="M40" s="28">
        <v>7.375</v>
      </c>
      <c r="N40" s="18">
        <v>1</v>
      </c>
      <c r="O40" s="18"/>
      <c r="P40" s="2">
        <f t="shared" si="6"/>
        <v>1</v>
      </c>
      <c r="Q40" s="18"/>
      <c r="R40" s="18">
        <v>3.7499999999999999E-2</v>
      </c>
      <c r="S40" s="2">
        <f t="shared" si="7"/>
        <v>3.7499999999999999E-2</v>
      </c>
      <c r="T40" s="2"/>
      <c r="U40" s="20">
        <f t="shared" si="8"/>
        <v>6.6666666666666666E-2</v>
      </c>
      <c r="V40" s="4">
        <v>8.5</v>
      </c>
      <c r="W40" s="2">
        <v>10</v>
      </c>
      <c r="X40" s="2">
        <v>10</v>
      </c>
      <c r="Y40" s="2">
        <v>10</v>
      </c>
      <c r="Z40" s="4">
        <f t="shared" si="9"/>
        <v>9.625</v>
      </c>
      <c r="AA40" s="2">
        <v>8.25</v>
      </c>
      <c r="AB40" s="20">
        <f t="shared" si="10"/>
        <v>8.4391666666666669</v>
      </c>
      <c r="AC40" s="2">
        <f t="shared" si="11"/>
        <v>8.5</v>
      </c>
    </row>
    <row r="41" spans="1:29" ht="15.6" x14ac:dyDescent="0.3">
      <c r="A41" s="2"/>
      <c r="B41" s="2">
        <v>107</v>
      </c>
      <c r="C41" s="2" t="s">
        <v>248</v>
      </c>
      <c r="D41" s="2" t="s">
        <v>16</v>
      </c>
      <c r="E41" s="2" t="s">
        <v>249</v>
      </c>
      <c r="F41" s="2" t="s">
        <v>18</v>
      </c>
      <c r="G41" s="2" t="s">
        <v>250</v>
      </c>
      <c r="H41" s="2" t="s">
        <v>159</v>
      </c>
      <c r="I41" s="2" t="s">
        <v>160</v>
      </c>
      <c r="J41" s="2" t="s">
        <v>388</v>
      </c>
      <c r="K41" s="2" t="s">
        <v>23</v>
      </c>
      <c r="L41" s="18" t="s">
        <v>148</v>
      </c>
      <c r="M41" s="28">
        <v>7.4375</v>
      </c>
      <c r="N41" s="18">
        <v>3</v>
      </c>
      <c r="O41" s="18"/>
      <c r="P41" s="2">
        <f t="shared" si="6"/>
        <v>3</v>
      </c>
      <c r="Q41" s="18"/>
      <c r="R41" s="18"/>
      <c r="S41" s="2">
        <f t="shared" si="7"/>
        <v>0</v>
      </c>
      <c r="T41" s="9"/>
      <c r="U41" s="20">
        <f t="shared" si="8"/>
        <v>0.2</v>
      </c>
      <c r="V41" s="4"/>
      <c r="W41" s="2">
        <v>8</v>
      </c>
      <c r="X41" s="2">
        <v>0</v>
      </c>
      <c r="Y41" s="2">
        <v>9.5</v>
      </c>
      <c r="Z41" s="4">
        <f t="shared" si="9"/>
        <v>5.75</v>
      </c>
      <c r="AA41" s="2">
        <v>9.5</v>
      </c>
      <c r="AB41" s="20">
        <f t="shared" si="10"/>
        <v>8.5375000000000014</v>
      </c>
      <c r="AC41" s="2">
        <f t="shared" si="11"/>
        <v>8.5</v>
      </c>
    </row>
    <row r="42" spans="1:29" ht="15.6" x14ac:dyDescent="0.3">
      <c r="A42" s="2"/>
      <c r="B42" s="2">
        <v>109</v>
      </c>
      <c r="C42" s="2" t="s">
        <v>248</v>
      </c>
      <c r="D42" s="2" t="s">
        <v>16</v>
      </c>
      <c r="E42" s="2" t="s">
        <v>249</v>
      </c>
      <c r="F42" s="2" t="s">
        <v>18</v>
      </c>
      <c r="G42" s="2" t="s">
        <v>250</v>
      </c>
      <c r="H42" s="2" t="s">
        <v>213</v>
      </c>
      <c r="I42" s="2" t="s">
        <v>214</v>
      </c>
      <c r="J42" s="2" t="s">
        <v>390</v>
      </c>
      <c r="K42" s="2" t="s">
        <v>23</v>
      </c>
      <c r="L42" s="18" t="s">
        <v>350</v>
      </c>
      <c r="M42" s="28">
        <v>7.9375</v>
      </c>
      <c r="N42" s="18">
        <v>1</v>
      </c>
      <c r="O42" s="18">
        <v>2</v>
      </c>
      <c r="P42" s="2">
        <f t="shared" si="6"/>
        <v>3</v>
      </c>
      <c r="Q42" s="18"/>
      <c r="R42" s="18">
        <v>0.125</v>
      </c>
      <c r="S42" s="2">
        <f t="shared" si="7"/>
        <v>0.125</v>
      </c>
      <c r="T42" s="2"/>
      <c r="U42" s="20">
        <f t="shared" si="8"/>
        <v>0.2</v>
      </c>
      <c r="V42" s="4">
        <v>9.5</v>
      </c>
      <c r="W42" s="2">
        <v>10</v>
      </c>
      <c r="X42" s="2">
        <v>10</v>
      </c>
      <c r="Y42" s="2">
        <v>10</v>
      </c>
      <c r="Z42" s="4">
        <f t="shared" si="9"/>
        <v>9.875</v>
      </c>
      <c r="AA42" s="2">
        <v>7.5</v>
      </c>
      <c r="AB42" s="20">
        <f t="shared" si="10"/>
        <v>8.3375000000000004</v>
      </c>
      <c r="AC42" s="2">
        <f t="shared" si="11"/>
        <v>8.5</v>
      </c>
    </row>
    <row r="43" spans="1:29" ht="15.6" x14ac:dyDescent="0.3">
      <c r="A43" s="2"/>
      <c r="B43" s="2">
        <v>110</v>
      </c>
      <c r="C43" s="2" t="s">
        <v>248</v>
      </c>
      <c r="D43" s="2" t="s">
        <v>16</v>
      </c>
      <c r="E43" s="2" t="s">
        <v>249</v>
      </c>
      <c r="F43" s="2" t="s">
        <v>18</v>
      </c>
      <c r="G43" s="2" t="s">
        <v>250</v>
      </c>
      <c r="H43" s="2" t="s">
        <v>215</v>
      </c>
      <c r="I43" s="2" t="s">
        <v>216</v>
      </c>
      <c r="J43" s="2" t="s">
        <v>391</v>
      </c>
      <c r="K43" s="2" t="s">
        <v>23</v>
      </c>
      <c r="L43" s="18" t="s">
        <v>350</v>
      </c>
      <c r="M43" s="28">
        <v>7.9375</v>
      </c>
      <c r="N43" s="18">
        <v>6</v>
      </c>
      <c r="O43" s="18">
        <v>8</v>
      </c>
      <c r="P43" s="2">
        <f t="shared" si="6"/>
        <v>14</v>
      </c>
      <c r="Q43" s="18"/>
      <c r="R43" s="18"/>
      <c r="S43" s="2">
        <f t="shared" si="7"/>
        <v>0</v>
      </c>
      <c r="T43" s="2"/>
      <c r="U43" s="20">
        <f t="shared" si="8"/>
        <v>0.93333333333333335</v>
      </c>
      <c r="V43" s="4">
        <v>10</v>
      </c>
      <c r="W43" s="2">
        <v>10</v>
      </c>
      <c r="X43" s="2">
        <v>10</v>
      </c>
      <c r="Y43" s="2">
        <v>10</v>
      </c>
      <c r="Z43" s="4">
        <f t="shared" si="9"/>
        <v>10</v>
      </c>
      <c r="AA43" s="2">
        <v>6.75</v>
      </c>
      <c r="AB43" s="20">
        <f t="shared" si="10"/>
        <v>8.5708333333333329</v>
      </c>
      <c r="AC43" s="2">
        <f t="shared" si="11"/>
        <v>8.5</v>
      </c>
    </row>
    <row r="44" spans="1:29" x14ac:dyDescent="0.3">
      <c r="A44" s="2"/>
      <c r="B44" s="2">
        <v>9</v>
      </c>
      <c r="C44" s="2" t="s">
        <v>248</v>
      </c>
      <c r="D44" s="2" t="s">
        <v>16</v>
      </c>
      <c r="E44" s="2" t="s">
        <v>249</v>
      </c>
      <c r="F44" s="2" t="s">
        <v>18</v>
      </c>
      <c r="G44" s="2" t="s">
        <v>250</v>
      </c>
      <c r="H44" s="2" t="s">
        <v>267</v>
      </c>
      <c r="I44" s="2" t="s">
        <v>268</v>
      </c>
      <c r="J44" s="2" t="s">
        <v>269</v>
      </c>
      <c r="K44" s="2" t="s">
        <v>23</v>
      </c>
      <c r="L44" s="2" t="s">
        <v>270</v>
      </c>
      <c r="M44" s="25">
        <v>8.125</v>
      </c>
      <c r="N44" s="2">
        <v>5</v>
      </c>
      <c r="O44" s="2"/>
      <c r="P44" s="2">
        <f t="shared" si="6"/>
        <v>5</v>
      </c>
      <c r="Q44" s="2"/>
      <c r="R44" s="2">
        <v>0.3125</v>
      </c>
      <c r="S44" s="2">
        <f t="shared" si="7"/>
        <v>0.3125</v>
      </c>
      <c r="T44" s="2"/>
      <c r="U44" s="20">
        <f t="shared" si="8"/>
        <v>0.33333333333333331</v>
      </c>
      <c r="V44" s="4">
        <v>10</v>
      </c>
      <c r="W44" s="2">
        <v>9.5</v>
      </c>
      <c r="X44" s="2">
        <v>10</v>
      </c>
      <c r="Y44" s="2">
        <v>10</v>
      </c>
      <c r="Z44" s="4">
        <f t="shared" si="9"/>
        <v>9.9375</v>
      </c>
      <c r="AA44" s="2">
        <v>8.5</v>
      </c>
      <c r="AB44" s="20">
        <f t="shared" si="10"/>
        <v>9.2333333333333325</v>
      </c>
      <c r="AC44" s="2">
        <f t="shared" si="11"/>
        <v>9</v>
      </c>
    </row>
    <row r="45" spans="1:29" x14ac:dyDescent="0.3">
      <c r="A45" s="2"/>
      <c r="B45" s="2">
        <v>13</v>
      </c>
      <c r="C45" s="2" t="s">
        <v>248</v>
      </c>
      <c r="D45" s="2" t="s">
        <v>16</v>
      </c>
      <c r="E45" s="2" t="s">
        <v>249</v>
      </c>
      <c r="F45" s="2" t="s">
        <v>18</v>
      </c>
      <c r="G45" s="2" t="s">
        <v>250</v>
      </c>
      <c r="H45" s="2" t="s">
        <v>276</v>
      </c>
      <c r="I45" s="2" t="s">
        <v>277</v>
      </c>
      <c r="J45" s="2" t="s">
        <v>278</v>
      </c>
      <c r="K45" s="2" t="s">
        <v>23</v>
      </c>
      <c r="L45" s="2">
        <v>4399</v>
      </c>
      <c r="M45" s="2">
        <v>10</v>
      </c>
      <c r="N45" s="2"/>
      <c r="O45" s="2">
        <v>2</v>
      </c>
      <c r="P45" s="2">
        <f t="shared" si="6"/>
        <v>2</v>
      </c>
      <c r="Q45" s="2"/>
      <c r="R45" s="2"/>
      <c r="S45" s="2">
        <f t="shared" si="7"/>
        <v>0</v>
      </c>
      <c r="T45" s="2"/>
      <c r="U45" s="20">
        <f t="shared" si="8"/>
        <v>0.13333333333333333</v>
      </c>
      <c r="V45" s="4">
        <v>7.5</v>
      </c>
      <c r="W45" s="2">
        <v>9</v>
      </c>
      <c r="X45" s="2">
        <v>10</v>
      </c>
      <c r="Y45" s="2">
        <v>10</v>
      </c>
      <c r="Z45" s="4">
        <f t="shared" si="9"/>
        <v>9.25</v>
      </c>
      <c r="AA45" s="2">
        <v>8.5</v>
      </c>
      <c r="AB45" s="20">
        <f t="shared" si="10"/>
        <v>9.0833333333333321</v>
      </c>
      <c r="AC45" s="2">
        <f t="shared" si="11"/>
        <v>9</v>
      </c>
    </row>
    <row r="46" spans="1:29" ht="15.6" x14ac:dyDescent="0.3">
      <c r="A46" s="2"/>
      <c r="B46" s="2">
        <v>15</v>
      </c>
      <c r="C46" s="2" t="s">
        <v>248</v>
      </c>
      <c r="D46" s="2" t="s">
        <v>16</v>
      </c>
      <c r="E46" s="2" t="s">
        <v>249</v>
      </c>
      <c r="F46" s="2" t="s">
        <v>18</v>
      </c>
      <c r="G46" s="2" t="s">
        <v>250</v>
      </c>
      <c r="H46" s="2" t="s">
        <v>283</v>
      </c>
      <c r="I46" s="2" t="s">
        <v>284</v>
      </c>
      <c r="J46" s="2" t="s">
        <v>53</v>
      </c>
      <c r="K46" s="2" t="s">
        <v>23</v>
      </c>
      <c r="L46" s="2" t="s">
        <v>102</v>
      </c>
      <c r="M46" s="28">
        <v>10.0625</v>
      </c>
      <c r="N46" s="2">
        <v>5</v>
      </c>
      <c r="O46" s="2">
        <v>9</v>
      </c>
      <c r="P46" s="2">
        <f t="shared" si="6"/>
        <v>14</v>
      </c>
      <c r="Q46" s="2">
        <v>0.25</v>
      </c>
      <c r="R46" s="2">
        <v>0.08</v>
      </c>
      <c r="S46" s="2">
        <f t="shared" si="7"/>
        <v>0.33</v>
      </c>
      <c r="T46" s="2"/>
      <c r="U46" s="20">
        <f t="shared" si="8"/>
        <v>0.93333333333333335</v>
      </c>
      <c r="V46" s="4">
        <v>10</v>
      </c>
      <c r="W46" s="2">
        <v>10</v>
      </c>
      <c r="X46" s="2">
        <v>10</v>
      </c>
      <c r="Y46" s="2">
        <v>10</v>
      </c>
      <c r="Z46" s="4">
        <f t="shared" si="9"/>
        <v>10</v>
      </c>
      <c r="AA46" s="2">
        <v>6.5</v>
      </c>
      <c r="AB46" s="20">
        <f t="shared" si="10"/>
        <v>9.0438333333333336</v>
      </c>
      <c r="AC46" s="2">
        <f t="shared" si="11"/>
        <v>9</v>
      </c>
    </row>
    <row r="47" spans="1:29" ht="15.6" x14ac:dyDescent="0.3">
      <c r="A47" s="2"/>
      <c r="B47" s="2">
        <v>19</v>
      </c>
      <c r="C47" s="2" t="s">
        <v>248</v>
      </c>
      <c r="D47" s="2" t="s">
        <v>16</v>
      </c>
      <c r="E47" s="2" t="s">
        <v>249</v>
      </c>
      <c r="F47" s="2" t="s">
        <v>18</v>
      </c>
      <c r="G47" s="2" t="s">
        <v>250</v>
      </c>
      <c r="H47" s="2" t="s">
        <v>295</v>
      </c>
      <c r="I47" s="2" t="s">
        <v>296</v>
      </c>
      <c r="J47" s="2" t="s">
        <v>297</v>
      </c>
      <c r="K47" s="2" t="s">
        <v>23</v>
      </c>
      <c r="L47" s="18" t="s">
        <v>294</v>
      </c>
      <c r="M47" s="28">
        <v>8.5625</v>
      </c>
      <c r="N47" s="18">
        <v>6</v>
      </c>
      <c r="O47" s="18">
        <v>1</v>
      </c>
      <c r="P47" s="2">
        <f t="shared" si="6"/>
        <v>7</v>
      </c>
      <c r="Q47" s="18"/>
      <c r="R47" s="18"/>
      <c r="S47" s="2">
        <f t="shared" si="7"/>
        <v>0</v>
      </c>
      <c r="T47" s="2"/>
      <c r="U47" s="20">
        <f t="shared" si="8"/>
        <v>0.46666666666666667</v>
      </c>
      <c r="V47" s="4">
        <v>9</v>
      </c>
      <c r="W47" s="2">
        <v>9</v>
      </c>
      <c r="X47" s="2">
        <v>10</v>
      </c>
      <c r="Y47" s="2">
        <v>10</v>
      </c>
      <c r="Z47" s="4">
        <f t="shared" si="9"/>
        <v>9.625</v>
      </c>
      <c r="AA47" s="2">
        <v>8</v>
      </c>
      <c r="AB47" s="20">
        <f t="shared" si="10"/>
        <v>8.9041666666666668</v>
      </c>
      <c r="AC47" s="2">
        <f t="shared" si="11"/>
        <v>9</v>
      </c>
    </row>
    <row r="48" spans="1:29" ht="15.6" x14ac:dyDescent="0.3">
      <c r="A48" s="2"/>
      <c r="B48" s="2">
        <v>39</v>
      </c>
      <c r="C48" s="2" t="s">
        <v>248</v>
      </c>
      <c r="D48" s="2" t="s">
        <v>16</v>
      </c>
      <c r="E48" s="2" t="s">
        <v>249</v>
      </c>
      <c r="F48" s="2" t="s">
        <v>18</v>
      </c>
      <c r="G48" s="2" t="s">
        <v>250</v>
      </c>
      <c r="H48" s="2" t="s">
        <v>347</v>
      </c>
      <c r="I48" s="2" t="s">
        <v>348</v>
      </c>
      <c r="J48" s="2" t="s">
        <v>349</v>
      </c>
      <c r="K48" s="2" t="s">
        <v>23</v>
      </c>
      <c r="L48" s="18" t="s">
        <v>350</v>
      </c>
      <c r="M48" s="28">
        <v>7.9375</v>
      </c>
      <c r="N48" s="18">
        <v>4</v>
      </c>
      <c r="O48" s="18">
        <v>2</v>
      </c>
      <c r="P48" s="2">
        <f t="shared" si="6"/>
        <v>6</v>
      </c>
      <c r="Q48" s="18"/>
      <c r="R48" s="18">
        <v>0.25</v>
      </c>
      <c r="S48" s="2">
        <f t="shared" si="7"/>
        <v>0.25</v>
      </c>
      <c r="T48" s="2"/>
      <c r="U48" s="20">
        <f t="shared" si="8"/>
        <v>0.4</v>
      </c>
      <c r="V48" s="4">
        <v>9.5</v>
      </c>
      <c r="W48" s="2">
        <v>10</v>
      </c>
      <c r="X48" s="2">
        <v>10</v>
      </c>
      <c r="Y48" s="2">
        <v>10</v>
      </c>
      <c r="Z48" s="4">
        <f t="shared" si="9"/>
        <v>9.875</v>
      </c>
      <c r="AA48" s="2">
        <v>8.25</v>
      </c>
      <c r="AB48" s="20">
        <f t="shared" si="10"/>
        <v>9.0625</v>
      </c>
      <c r="AC48" s="2">
        <f t="shared" si="11"/>
        <v>9</v>
      </c>
    </row>
    <row r="49" spans="1:29" ht="15.6" x14ac:dyDescent="0.3">
      <c r="A49" s="2"/>
      <c r="B49" s="2">
        <v>42</v>
      </c>
      <c r="C49" s="2" t="s">
        <v>248</v>
      </c>
      <c r="D49" s="2" t="s">
        <v>16</v>
      </c>
      <c r="E49" s="2" t="s">
        <v>249</v>
      </c>
      <c r="F49" s="2" t="s">
        <v>18</v>
      </c>
      <c r="G49" s="2" t="s">
        <v>250</v>
      </c>
      <c r="H49" s="2" t="s">
        <v>357</v>
      </c>
      <c r="I49" s="2" t="s">
        <v>358</v>
      </c>
      <c r="J49" s="2" t="s">
        <v>359</v>
      </c>
      <c r="K49" s="2" t="s">
        <v>23</v>
      </c>
      <c r="L49" s="18" t="s">
        <v>282</v>
      </c>
      <c r="M49" s="27">
        <v>7.7919999999999998</v>
      </c>
      <c r="N49" s="18">
        <v>2</v>
      </c>
      <c r="O49" s="18">
        <v>1</v>
      </c>
      <c r="P49" s="2">
        <f t="shared" si="6"/>
        <v>3</v>
      </c>
      <c r="Q49" s="18"/>
      <c r="R49" s="18"/>
      <c r="S49" s="2">
        <f t="shared" si="7"/>
        <v>0</v>
      </c>
      <c r="T49" s="2"/>
      <c r="U49" s="20">
        <f t="shared" si="8"/>
        <v>0.2</v>
      </c>
      <c r="V49" s="4">
        <v>9</v>
      </c>
      <c r="W49" s="2">
        <v>9.5</v>
      </c>
      <c r="X49" s="2">
        <v>10</v>
      </c>
      <c r="Y49" s="2">
        <v>10</v>
      </c>
      <c r="Z49" s="4">
        <f t="shared" si="9"/>
        <v>9.6875</v>
      </c>
      <c r="AA49" s="2">
        <v>8.5</v>
      </c>
      <c r="AB49" s="20">
        <f t="shared" si="10"/>
        <v>8.7958999999999996</v>
      </c>
      <c r="AC49" s="2">
        <f t="shared" si="11"/>
        <v>9</v>
      </c>
    </row>
    <row r="50" spans="1:29" x14ac:dyDescent="0.3">
      <c r="A50" s="2"/>
      <c r="B50" s="2">
        <v>50</v>
      </c>
      <c r="C50" s="2" t="s">
        <v>248</v>
      </c>
      <c r="D50" s="2" t="s">
        <v>16</v>
      </c>
      <c r="E50" s="2" t="s">
        <v>249</v>
      </c>
      <c r="F50" s="2" t="s">
        <v>18</v>
      </c>
      <c r="G50" s="2" t="s">
        <v>250</v>
      </c>
      <c r="H50" s="2" t="s">
        <v>20</v>
      </c>
      <c r="I50" s="2" t="s">
        <v>21</v>
      </c>
      <c r="J50" s="2" t="s">
        <v>22</v>
      </c>
      <c r="K50" s="2" t="s">
        <v>23</v>
      </c>
      <c r="L50" s="2">
        <v>4399</v>
      </c>
      <c r="M50" s="2">
        <v>10</v>
      </c>
      <c r="N50" s="2">
        <v>2</v>
      </c>
      <c r="O50" s="2">
        <v>4</v>
      </c>
      <c r="P50" s="2">
        <f t="shared" si="6"/>
        <v>6</v>
      </c>
      <c r="Q50" s="2">
        <v>0.375</v>
      </c>
      <c r="R50" s="2"/>
      <c r="S50" s="2">
        <f t="shared" si="7"/>
        <v>0.375</v>
      </c>
      <c r="T50" s="2"/>
      <c r="U50" s="20">
        <f t="shared" si="8"/>
        <v>0.4</v>
      </c>
      <c r="V50" s="4">
        <v>10</v>
      </c>
      <c r="W50" s="2">
        <v>9</v>
      </c>
      <c r="X50" s="2">
        <v>10</v>
      </c>
      <c r="Y50" s="2">
        <v>8</v>
      </c>
      <c r="Z50" s="4">
        <f t="shared" si="9"/>
        <v>8.875</v>
      </c>
      <c r="AA50" s="2">
        <v>7.75</v>
      </c>
      <c r="AB50" s="20">
        <f t="shared" si="10"/>
        <v>9.0500000000000007</v>
      </c>
      <c r="AC50" s="2">
        <f t="shared" si="11"/>
        <v>9</v>
      </c>
    </row>
    <row r="51" spans="1:29" ht="15.6" x14ac:dyDescent="0.3">
      <c r="A51" s="2"/>
      <c r="B51" s="2">
        <v>62</v>
      </c>
      <c r="C51" s="2" t="s">
        <v>248</v>
      </c>
      <c r="D51" s="2" t="s">
        <v>16</v>
      </c>
      <c r="E51" s="2" t="s">
        <v>249</v>
      </c>
      <c r="F51" s="2" t="s">
        <v>18</v>
      </c>
      <c r="G51" s="2" t="s">
        <v>250</v>
      </c>
      <c r="H51" s="2" t="s">
        <v>103</v>
      </c>
      <c r="I51" s="2" t="s">
        <v>104</v>
      </c>
      <c r="J51" s="2" t="s">
        <v>105</v>
      </c>
      <c r="K51" s="2" t="s">
        <v>23</v>
      </c>
      <c r="L51" s="2" t="s">
        <v>102</v>
      </c>
      <c r="M51" s="28">
        <v>10.0625</v>
      </c>
      <c r="N51" s="2">
        <v>1</v>
      </c>
      <c r="O51" s="2">
        <v>3</v>
      </c>
      <c r="P51" s="2">
        <f t="shared" si="6"/>
        <v>4</v>
      </c>
      <c r="Q51" s="2">
        <v>0.25</v>
      </c>
      <c r="R51" s="2"/>
      <c r="S51" s="2">
        <f t="shared" si="7"/>
        <v>0.25</v>
      </c>
      <c r="T51" s="2"/>
      <c r="U51" s="20">
        <f t="shared" si="8"/>
        <v>0.26666666666666666</v>
      </c>
      <c r="V51" s="4">
        <v>10</v>
      </c>
      <c r="W51" s="2">
        <v>10</v>
      </c>
      <c r="X51" s="2">
        <v>10</v>
      </c>
      <c r="Y51" s="2">
        <v>10</v>
      </c>
      <c r="Z51" s="4">
        <f t="shared" si="9"/>
        <v>10</v>
      </c>
      <c r="AA51" s="2">
        <v>7.5</v>
      </c>
      <c r="AB51" s="20">
        <f t="shared" si="10"/>
        <v>8.9291666666666671</v>
      </c>
      <c r="AC51" s="2">
        <f t="shared" si="11"/>
        <v>9</v>
      </c>
    </row>
    <row r="52" spans="1:29" ht="15.6" x14ac:dyDescent="0.3">
      <c r="A52" s="2"/>
      <c r="B52" s="2">
        <v>84</v>
      </c>
      <c r="C52" s="2" t="s">
        <v>248</v>
      </c>
      <c r="D52" s="2" t="s">
        <v>16</v>
      </c>
      <c r="E52" s="2" t="s">
        <v>249</v>
      </c>
      <c r="F52" s="2" t="s">
        <v>18</v>
      </c>
      <c r="G52" s="2" t="s">
        <v>250</v>
      </c>
      <c r="H52" s="2" t="s">
        <v>166</v>
      </c>
      <c r="I52" s="2" t="s">
        <v>167</v>
      </c>
      <c r="J52" s="2" t="s">
        <v>370</v>
      </c>
      <c r="K52" s="2" t="s">
        <v>23</v>
      </c>
      <c r="L52" s="2" t="s">
        <v>257</v>
      </c>
      <c r="M52" s="28">
        <v>6.625</v>
      </c>
      <c r="N52" s="2">
        <v>2</v>
      </c>
      <c r="O52" s="2">
        <v>5</v>
      </c>
      <c r="P52" s="2">
        <f t="shared" si="6"/>
        <v>7</v>
      </c>
      <c r="Q52" s="2"/>
      <c r="R52" s="2"/>
      <c r="S52" s="2">
        <f t="shared" si="7"/>
        <v>0</v>
      </c>
      <c r="T52" s="2"/>
      <c r="U52" s="20">
        <f t="shared" si="8"/>
        <v>0.46666666666666667</v>
      </c>
      <c r="V52" s="4">
        <v>9</v>
      </c>
      <c r="W52" s="2">
        <v>8</v>
      </c>
      <c r="X52" s="2">
        <v>10</v>
      </c>
      <c r="Y52" s="2">
        <v>10</v>
      </c>
      <c r="Z52" s="4">
        <f t="shared" si="9"/>
        <v>9.5</v>
      </c>
      <c r="AA52" s="2">
        <v>8.75</v>
      </c>
      <c r="AB52" s="20">
        <f t="shared" si="10"/>
        <v>8.9416666666666664</v>
      </c>
      <c r="AC52" s="2">
        <f t="shared" si="11"/>
        <v>9</v>
      </c>
    </row>
    <row r="53" spans="1:29" ht="15.6" x14ac:dyDescent="0.3">
      <c r="A53" s="2"/>
      <c r="B53" s="2">
        <v>114</v>
      </c>
      <c r="C53" s="2" t="s">
        <v>248</v>
      </c>
      <c r="D53" s="2" t="s">
        <v>16</v>
      </c>
      <c r="E53" s="2" t="s">
        <v>249</v>
      </c>
      <c r="F53" s="2" t="s">
        <v>18</v>
      </c>
      <c r="G53" s="2" t="s">
        <v>250</v>
      </c>
      <c r="H53" s="2" t="s">
        <v>161</v>
      </c>
      <c r="I53" s="2" t="s">
        <v>162</v>
      </c>
      <c r="J53" s="2" t="s">
        <v>394</v>
      </c>
      <c r="K53" s="2" t="s">
        <v>23</v>
      </c>
      <c r="L53" s="18" t="s">
        <v>148</v>
      </c>
      <c r="M53" s="28">
        <v>7.4375</v>
      </c>
      <c r="N53" s="18">
        <v>2</v>
      </c>
      <c r="O53" s="18">
        <v>2</v>
      </c>
      <c r="P53" s="2">
        <f t="shared" si="6"/>
        <v>4</v>
      </c>
      <c r="Q53" s="18"/>
      <c r="R53" s="18">
        <v>0.22500000000000001</v>
      </c>
      <c r="S53" s="2">
        <f t="shared" si="7"/>
        <v>0.22500000000000001</v>
      </c>
      <c r="T53" s="9">
        <v>1</v>
      </c>
      <c r="U53" s="20">
        <f t="shared" si="8"/>
        <v>0.66666666666666674</v>
      </c>
      <c r="V53" s="4">
        <v>10</v>
      </c>
      <c r="W53" s="2">
        <v>9.5</v>
      </c>
      <c r="X53" s="2">
        <v>10</v>
      </c>
      <c r="Y53" s="2">
        <v>9.5</v>
      </c>
      <c r="Z53" s="4">
        <f t="shared" si="9"/>
        <v>9.6875</v>
      </c>
      <c r="AA53" s="2">
        <v>8</v>
      </c>
      <c r="AB53" s="20">
        <f t="shared" si="10"/>
        <v>9.0266666666666673</v>
      </c>
      <c r="AC53" s="2">
        <f t="shared" si="11"/>
        <v>9</v>
      </c>
    </row>
    <row r="54" spans="1:29" ht="15.6" x14ac:dyDescent="0.3">
      <c r="A54" s="2"/>
      <c r="B54" s="2">
        <v>116</v>
      </c>
      <c r="C54" s="2" t="s">
        <v>248</v>
      </c>
      <c r="D54" s="2" t="s">
        <v>16</v>
      </c>
      <c r="E54" s="2" t="s">
        <v>249</v>
      </c>
      <c r="F54" s="2" t="s">
        <v>18</v>
      </c>
      <c r="G54" s="2" t="s">
        <v>250</v>
      </c>
      <c r="H54" s="2" t="s">
        <v>198</v>
      </c>
      <c r="I54" s="2" t="s">
        <v>199</v>
      </c>
      <c r="J54" s="2" t="s">
        <v>396</v>
      </c>
      <c r="K54" s="2" t="s">
        <v>23</v>
      </c>
      <c r="L54" s="18" t="s">
        <v>294</v>
      </c>
      <c r="M54" s="28">
        <v>8.5625</v>
      </c>
      <c r="N54" s="18">
        <v>4</v>
      </c>
      <c r="O54" s="18">
        <v>1</v>
      </c>
      <c r="P54" s="2">
        <f t="shared" si="6"/>
        <v>5</v>
      </c>
      <c r="Q54" s="18"/>
      <c r="R54" s="18"/>
      <c r="S54" s="2">
        <f t="shared" si="7"/>
        <v>0</v>
      </c>
      <c r="T54" s="2"/>
      <c r="U54" s="20">
        <f t="shared" si="8"/>
        <v>0.33333333333333331</v>
      </c>
      <c r="V54" s="4">
        <v>10</v>
      </c>
      <c r="W54" s="2">
        <v>9</v>
      </c>
      <c r="X54" s="2">
        <v>10</v>
      </c>
      <c r="Y54" s="2">
        <v>10</v>
      </c>
      <c r="Z54" s="4">
        <f t="shared" si="9"/>
        <v>9.875</v>
      </c>
      <c r="AA54" s="2">
        <v>8.5</v>
      </c>
      <c r="AB54" s="20">
        <f t="shared" si="10"/>
        <v>9.1208333333333336</v>
      </c>
      <c r="AC54" s="2">
        <f t="shared" si="11"/>
        <v>9</v>
      </c>
    </row>
    <row r="55" spans="1:29" ht="15.6" x14ac:dyDescent="0.3">
      <c r="A55" s="2"/>
      <c r="B55" s="17" t="s">
        <v>261</v>
      </c>
      <c r="C55" s="2"/>
      <c r="D55" s="2"/>
      <c r="E55" s="2"/>
      <c r="F55" s="2"/>
      <c r="G55" s="2"/>
      <c r="H55" s="2" t="s">
        <v>262</v>
      </c>
      <c r="I55" s="10" t="s">
        <v>263</v>
      </c>
      <c r="J55" s="2"/>
      <c r="K55" s="2"/>
      <c r="L55" s="18" t="s">
        <v>148</v>
      </c>
      <c r="M55" s="28">
        <v>7.4375</v>
      </c>
      <c r="N55" s="18">
        <v>7</v>
      </c>
      <c r="O55" s="18">
        <v>4</v>
      </c>
      <c r="P55" s="2">
        <f t="shared" si="6"/>
        <v>11</v>
      </c>
      <c r="Q55" s="18"/>
      <c r="R55" s="18"/>
      <c r="S55" s="2">
        <f t="shared" si="7"/>
        <v>0</v>
      </c>
      <c r="T55" s="10"/>
      <c r="U55" s="20">
        <f t="shared" si="8"/>
        <v>0.73333333333333328</v>
      </c>
      <c r="V55" s="4">
        <v>10</v>
      </c>
      <c r="W55" s="2">
        <v>8</v>
      </c>
      <c r="X55" s="2">
        <v>10</v>
      </c>
      <c r="Y55" s="2">
        <v>10</v>
      </c>
      <c r="Z55" s="4">
        <f t="shared" si="9"/>
        <v>9.75</v>
      </c>
      <c r="AA55" s="2">
        <v>9</v>
      </c>
      <c r="AB55" s="20">
        <f t="shared" si="10"/>
        <v>9.5708333333333329</v>
      </c>
      <c r="AC55" s="2">
        <f t="shared" si="11"/>
        <v>9.5</v>
      </c>
    </row>
    <row r="56" spans="1:29" x14ac:dyDescent="0.3">
      <c r="A56" s="2"/>
      <c r="B56" s="2">
        <v>21</v>
      </c>
      <c r="C56" s="2" t="s">
        <v>248</v>
      </c>
      <c r="D56" s="2" t="s">
        <v>16</v>
      </c>
      <c r="E56" s="2" t="s">
        <v>249</v>
      </c>
      <c r="F56" s="2" t="s">
        <v>18</v>
      </c>
      <c r="G56" s="2" t="s">
        <v>250</v>
      </c>
      <c r="H56" s="2" t="s">
        <v>301</v>
      </c>
      <c r="I56" s="2" t="s">
        <v>302</v>
      </c>
      <c r="J56" s="2" t="s">
        <v>303</v>
      </c>
      <c r="K56" s="2" t="s">
        <v>23</v>
      </c>
      <c r="L56" s="2" t="s">
        <v>270</v>
      </c>
      <c r="M56" s="25">
        <v>8.125</v>
      </c>
      <c r="N56" s="2">
        <v>3</v>
      </c>
      <c r="O56" s="2">
        <v>2</v>
      </c>
      <c r="P56" s="2">
        <f t="shared" si="6"/>
        <v>5</v>
      </c>
      <c r="Q56" s="2"/>
      <c r="R56" s="2"/>
      <c r="S56" s="2">
        <f t="shared" si="7"/>
        <v>0</v>
      </c>
      <c r="T56" s="2"/>
      <c r="U56" s="20">
        <f t="shared" si="8"/>
        <v>0.33333333333333331</v>
      </c>
      <c r="V56" s="4">
        <v>10</v>
      </c>
      <c r="W56" s="2">
        <v>9.5</v>
      </c>
      <c r="X56" s="2">
        <v>10</v>
      </c>
      <c r="Y56" s="2">
        <v>10</v>
      </c>
      <c r="Z56" s="4">
        <f t="shared" si="9"/>
        <v>9.9375</v>
      </c>
      <c r="AA56" s="2">
        <v>9</v>
      </c>
      <c r="AB56" s="20">
        <f t="shared" si="10"/>
        <v>9.3458333333333332</v>
      </c>
      <c r="AC56" s="2">
        <f t="shared" si="11"/>
        <v>9.5</v>
      </c>
    </row>
    <row r="57" spans="1:29" ht="15.6" x14ac:dyDescent="0.3">
      <c r="A57" s="2"/>
      <c r="B57" s="2">
        <v>22</v>
      </c>
      <c r="C57" s="2" t="s">
        <v>248</v>
      </c>
      <c r="D57" s="2" t="s">
        <v>16</v>
      </c>
      <c r="E57" s="2" t="s">
        <v>249</v>
      </c>
      <c r="F57" s="2" t="s">
        <v>18</v>
      </c>
      <c r="G57" s="2" t="s">
        <v>250</v>
      </c>
      <c r="H57" s="2" t="s">
        <v>304</v>
      </c>
      <c r="I57" s="2" t="s">
        <v>305</v>
      </c>
      <c r="J57" s="2" t="s">
        <v>306</v>
      </c>
      <c r="K57" s="2" t="s">
        <v>23</v>
      </c>
      <c r="L57" s="18" t="s">
        <v>282</v>
      </c>
      <c r="M57" s="27">
        <v>8</v>
      </c>
      <c r="N57" s="18">
        <v>6</v>
      </c>
      <c r="O57" s="18">
        <v>13</v>
      </c>
      <c r="P57" s="2">
        <f t="shared" si="6"/>
        <v>19</v>
      </c>
      <c r="Q57" s="18"/>
      <c r="R57" s="18">
        <v>0.16250000000000001</v>
      </c>
      <c r="S57" s="2">
        <f t="shared" si="7"/>
        <v>0.16250000000000001</v>
      </c>
      <c r="T57" s="2">
        <v>1</v>
      </c>
      <c r="U57" s="20">
        <f t="shared" si="8"/>
        <v>1</v>
      </c>
      <c r="V57" s="4">
        <v>9.5</v>
      </c>
      <c r="W57" s="2">
        <v>9.5</v>
      </c>
      <c r="X57" s="2">
        <v>10</v>
      </c>
      <c r="Y57" s="2">
        <v>9</v>
      </c>
      <c r="Z57" s="4">
        <f t="shared" si="9"/>
        <v>9.3125</v>
      </c>
      <c r="AA57" s="2">
        <v>8</v>
      </c>
      <c r="AB57" s="20">
        <f t="shared" si="10"/>
        <v>9.36</v>
      </c>
      <c r="AC57" s="2">
        <f t="shared" si="11"/>
        <v>9.5</v>
      </c>
    </row>
    <row r="58" spans="1:29" ht="15.6" x14ac:dyDescent="0.3">
      <c r="A58" s="2"/>
      <c r="B58" s="2">
        <v>48</v>
      </c>
      <c r="C58" s="2" t="s">
        <v>248</v>
      </c>
      <c r="D58" s="2" t="s">
        <v>16</v>
      </c>
      <c r="E58" s="2" t="s">
        <v>249</v>
      </c>
      <c r="F58" s="2" t="s">
        <v>18</v>
      </c>
      <c r="G58" s="2" t="s">
        <v>250</v>
      </c>
      <c r="H58" s="2" t="s">
        <v>73</v>
      </c>
      <c r="I58" s="2" t="s">
        <v>74</v>
      </c>
      <c r="J58" s="2" t="s">
        <v>75</v>
      </c>
      <c r="K58" s="2" t="s">
        <v>23</v>
      </c>
      <c r="L58" s="2" t="s">
        <v>76</v>
      </c>
      <c r="M58" s="28">
        <v>9.875</v>
      </c>
      <c r="N58" s="2">
        <v>7</v>
      </c>
      <c r="O58" s="2">
        <v>1</v>
      </c>
      <c r="P58" s="2">
        <f t="shared" si="6"/>
        <v>8</v>
      </c>
      <c r="Q58" s="2"/>
      <c r="R58" s="2"/>
      <c r="S58" s="2">
        <f t="shared" si="7"/>
        <v>0</v>
      </c>
      <c r="T58" s="2"/>
      <c r="U58" s="20">
        <f t="shared" si="8"/>
        <v>0.53333333333333333</v>
      </c>
      <c r="V58" s="4">
        <v>10</v>
      </c>
      <c r="W58" s="2">
        <v>10</v>
      </c>
      <c r="X58" s="2">
        <v>10</v>
      </c>
      <c r="Y58" s="2">
        <v>10</v>
      </c>
      <c r="Z58" s="4">
        <f t="shared" si="9"/>
        <v>10</v>
      </c>
      <c r="AA58" s="2">
        <v>8.25</v>
      </c>
      <c r="AB58" s="20">
        <f t="shared" si="10"/>
        <v>9.4583333333333339</v>
      </c>
      <c r="AC58" s="2">
        <f t="shared" si="11"/>
        <v>9.5</v>
      </c>
    </row>
    <row r="59" spans="1:29" x14ac:dyDescent="0.3">
      <c r="A59" s="2"/>
      <c r="B59" s="2">
        <v>54</v>
      </c>
      <c r="C59" s="2" t="s">
        <v>248</v>
      </c>
      <c r="D59" s="2" t="s">
        <v>16</v>
      </c>
      <c r="E59" s="2" t="s">
        <v>249</v>
      </c>
      <c r="F59" s="2" t="s">
        <v>18</v>
      </c>
      <c r="G59" s="2" t="s">
        <v>250</v>
      </c>
      <c r="H59" s="2" t="s">
        <v>24</v>
      </c>
      <c r="I59" s="2" t="s">
        <v>25</v>
      </c>
      <c r="J59" s="2" t="s">
        <v>26</v>
      </c>
      <c r="K59" s="2" t="s">
        <v>23</v>
      </c>
      <c r="L59" s="2">
        <v>4399</v>
      </c>
      <c r="M59" s="2">
        <v>10</v>
      </c>
      <c r="N59" s="2">
        <v>7</v>
      </c>
      <c r="O59" s="2">
        <v>3</v>
      </c>
      <c r="P59" s="2">
        <f t="shared" si="6"/>
        <v>10</v>
      </c>
      <c r="Q59" s="2">
        <v>0.25</v>
      </c>
      <c r="R59" s="2"/>
      <c r="S59" s="2">
        <f t="shared" si="7"/>
        <v>0.25</v>
      </c>
      <c r="T59" s="2"/>
      <c r="U59" s="20">
        <f t="shared" si="8"/>
        <v>0.66666666666666663</v>
      </c>
      <c r="V59" s="4">
        <v>10</v>
      </c>
      <c r="W59" s="2">
        <v>9</v>
      </c>
      <c r="X59" s="2">
        <v>10</v>
      </c>
      <c r="Y59" s="2">
        <v>10</v>
      </c>
      <c r="Z59" s="4">
        <f t="shared" si="9"/>
        <v>9.875</v>
      </c>
      <c r="AA59" s="2">
        <v>7.5</v>
      </c>
      <c r="AB59" s="20">
        <f t="shared" si="10"/>
        <v>9.2916666666666661</v>
      </c>
      <c r="AC59" s="2">
        <f t="shared" si="11"/>
        <v>9.5</v>
      </c>
    </row>
    <row r="60" spans="1:29" ht="15.6" x14ac:dyDescent="0.3">
      <c r="A60" s="2"/>
      <c r="B60" s="2">
        <v>57</v>
      </c>
      <c r="C60" s="2" t="s">
        <v>248</v>
      </c>
      <c r="D60" s="2" t="s">
        <v>16</v>
      </c>
      <c r="E60" s="2" t="s">
        <v>249</v>
      </c>
      <c r="F60" s="2" t="s">
        <v>18</v>
      </c>
      <c r="G60" s="2" t="s">
        <v>250</v>
      </c>
      <c r="H60" s="2" t="s">
        <v>54</v>
      </c>
      <c r="I60" s="2" t="s">
        <v>55</v>
      </c>
      <c r="J60" s="2" t="s">
        <v>56</v>
      </c>
      <c r="K60" s="2" t="s">
        <v>23</v>
      </c>
      <c r="L60" s="2" t="s">
        <v>69</v>
      </c>
      <c r="M60" s="28">
        <v>9.08</v>
      </c>
      <c r="N60" s="2">
        <v>2</v>
      </c>
      <c r="O60" s="2">
        <v>3</v>
      </c>
      <c r="P60" s="2">
        <f t="shared" si="6"/>
        <v>5</v>
      </c>
      <c r="Q60" s="2"/>
      <c r="R60" s="2"/>
      <c r="S60" s="2">
        <f t="shared" si="7"/>
        <v>0</v>
      </c>
      <c r="T60" s="2"/>
      <c r="U60" s="20">
        <f t="shared" si="8"/>
        <v>0.33333333333333331</v>
      </c>
      <c r="V60" s="4">
        <v>10</v>
      </c>
      <c r="W60" s="2">
        <v>10</v>
      </c>
      <c r="X60" s="2">
        <v>0</v>
      </c>
      <c r="Y60" s="2">
        <v>10</v>
      </c>
      <c r="Z60" s="4">
        <f t="shared" si="9"/>
        <v>8.75</v>
      </c>
      <c r="AA60" s="2">
        <v>9.5</v>
      </c>
      <c r="AB60" s="20">
        <f t="shared" si="10"/>
        <v>9.5993333333333339</v>
      </c>
      <c r="AC60" s="2">
        <f t="shared" si="11"/>
        <v>9.5</v>
      </c>
    </row>
    <row r="61" spans="1:29" x14ac:dyDescent="0.3">
      <c r="A61" s="2"/>
      <c r="B61" s="2">
        <v>58</v>
      </c>
      <c r="C61" s="2" t="s">
        <v>248</v>
      </c>
      <c r="D61" s="2" t="s">
        <v>16</v>
      </c>
      <c r="E61" s="2" t="s">
        <v>249</v>
      </c>
      <c r="F61" s="2" t="s">
        <v>18</v>
      </c>
      <c r="G61" s="2" t="s">
        <v>250</v>
      </c>
      <c r="H61" s="2" t="s">
        <v>27</v>
      </c>
      <c r="I61" s="2" t="s">
        <v>28</v>
      </c>
      <c r="J61" s="2" t="s">
        <v>29</v>
      </c>
      <c r="K61" s="2" t="s">
        <v>23</v>
      </c>
      <c r="L61" s="2">
        <v>4399</v>
      </c>
      <c r="M61" s="2">
        <v>10</v>
      </c>
      <c r="N61" s="2">
        <v>3</v>
      </c>
      <c r="O61" s="2">
        <v>3</v>
      </c>
      <c r="P61" s="2">
        <f t="shared" si="6"/>
        <v>6</v>
      </c>
      <c r="Q61" s="2"/>
      <c r="R61" s="2"/>
      <c r="S61" s="2">
        <f t="shared" si="7"/>
        <v>0</v>
      </c>
      <c r="T61" s="2"/>
      <c r="U61" s="20">
        <f t="shared" si="8"/>
        <v>0.4</v>
      </c>
      <c r="V61" s="4">
        <v>10</v>
      </c>
      <c r="W61" s="2">
        <v>9</v>
      </c>
      <c r="X61" s="2">
        <v>10</v>
      </c>
      <c r="Y61" s="2">
        <v>10</v>
      </c>
      <c r="Z61" s="4">
        <f t="shared" si="9"/>
        <v>9.875</v>
      </c>
      <c r="AA61" s="2">
        <v>8.75</v>
      </c>
      <c r="AB61" s="20">
        <f t="shared" si="10"/>
        <v>9.625</v>
      </c>
      <c r="AC61" s="2">
        <f t="shared" si="11"/>
        <v>9.5</v>
      </c>
    </row>
    <row r="62" spans="1:29" ht="15.6" x14ac:dyDescent="0.3">
      <c r="A62" s="2"/>
      <c r="B62" s="2">
        <v>68</v>
      </c>
      <c r="C62" s="2" t="s">
        <v>248</v>
      </c>
      <c r="D62" s="2" t="s">
        <v>16</v>
      </c>
      <c r="E62" s="2" t="s">
        <v>249</v>
      </c>
      <c r="F62" s="2" t="s">
        <v>18</v>
      </c>
      <c r="G62" s="2" t="s">
        <v>250</v>
      </c>
      <c r="H62" s="2" t="s">
        <v>87</v>
      </c>
      <c r="I62" s="2" t="s">
        <v>88</v>
      </c>
      <c r="J62" s="2" t="s">
        <v>89</v>
      </c>
      <c r="K62" s="2" t="s">
        <v>23</v>
      </c>
      <c r="L62" s="2" t="s">
        <v>257</v>
      </c>
      <c r="M62" s="28">
        <v>6.625</v>
      </c>
      <c r="N62" s="2">
        <v>4</v>
      </c>
      <c r="O62" s="2">
        <v>10</v>
      </c>
      <c r="P62" s="2">
        <f t="shared" si="6"/>
        <v>14</v>
      </c>
      <c r="Q62" s="2"/>
      <c r="R62" s="2">
        <v>0.05</v>
      </c>
      <c r="S62" s="2">
        <f t="shared" si="7"/>
        <v>0.05</v>
      </c>
      <c r="T62" s="2"/>
      <c r="U62" s="20">
        <f t="shared" si="8"/>
        <v>0.93333333333333335</v>
      </c>
      <c r="V62" s="4">
        <v>9</v>
      </c>
      <c r="W62" s="2">
        <v>8</v>
      </c>
      <c r="X62" s="2">
        <v>10</v>
      </c>
      <c r="Y62" s="2">
        <v>10</v>
      </c>
      <c r="Z62" s="4">
        <f t="shared" si="9"/>
        <v>9.5</v>
      </c>
      <c r="AA62" s="2">
        <v>9.25</v>
      </c>
      <c r="AB62" s="20">
        <f t="shared" si="10"/>
        <v>9.7383333333333333</v>
      </c>
      <c r="AC62" s="2">
        <f t="shared" si="11"/>
        <v>9.5</v>
      </c>
    </row>
    <row r="63" spans="1:29" ht="15.6" x14ac:dyDescent="0.3">
      <c r="A63" s="2"/>
      <c r="B63" s="2">
        <v>79</v>
      </c>
      <c r="C63" s="2" t="s">
        <v>248</v>
      </c>
      <c r="D63" s="2" t="s">
        <v>16</v>
      </c>
      <c r="E63" s="2" t="s">
        <v>249</v>
      </c>
      <c r="F63" s="2" t="s">
        <v>18</v>
      </c>
      <c r="G63" s="2" t="s">
        <v>250</v>
      </c>
      <c r="H63" s="2" t="s">
        <v>112</v>
      </c>
      <c r="I63" s="2" t="s">
        <v>113</v>
      </c>
      <c r="J63" s="2" t="s">
        <v>114</v>
      </c>
      <c r="K63" s="2" t="s">
        <v>23</v>
      </c>
      <c r="L63" s="2" t="s">
        <v>102</v>
      </c>
      <c r="M63" s="28">
        <v>10.0625</v>
      </c>
      <c r="N63" s="2">
        <v>4</v>
      </c>
      <c r="O63" s="2">
        <v>5</v>
      </c>
      <c r="P63" s="2">
        <f t="shared" si="6"/>
        <v>9</v>
      </c>
      <c r="Q63" s="2"/>
      <c r="R63" s="2">
        <f>0.3125+0.125</f>
        <v>0.4375</v>
      </c>
      <c r="S63" s="2">
        <f t="shared" si="7"/>
        <v>0.4375</v>
      </c>
      <c r="T63" s="2"/>
      <c r="U63" s="20">
        <f t="shared" si="8"/>
        <v>0.6</v>
      </c>
      <c r="V63" s="4">
        <v>10</v>
      </c>
      <c r="W63" s="2">
        <v>10</v>
      </c>
      <c r="X63" s="2">
        <v>10</v>
      </c>
      <c r="Y63" s="2">
        <v>10</v>
      </c>
      <c r="Z63" s="4">
        <f t="shared" si="9"/>
        <v>10</v>
      </c>
      <c r="AA63" s="2">
        <v>7.5</v>
      </c>
      <c r="AB63" s="20">
        <f t="shared" si="10"/>
        <v>9.375</v>
      </c>
      <c r="AC63" s="2">
        <f t="shared" si="11"/>
        <v>9.5</v>
      </c>
    </row>
    <row r="64" spans="1:29" ht="15.6" x14ac:dyDescent="0.3">
      <c r="A64" s="2"/>
      <c r="B64" s="2">
        <v>83</v>
      </c>
      <c r="C64" s="2" t="s">
        <v>248</v>
      </c>
      <c r="D64" s="2" t="s">
        <v>16</v>
      </c>
      <c r="E64" s="2" t="s">
        <v>249</v>
      </c>
      <c r="F64" s="2" t="s">
        <v>18</v>
      </c>
      <c r="G64" s="2" t="s">
        <v>250</v>
      </c>
      <c r="H64" s="2" t="s">
        <v>163</v>
      </c>
      <c r="I64" s="2" t="s">
        <v>164</v>
      </c>
      <c r="J64" s="2" t="s">
        <v>369</v>
      </c>
      <c r="K64" s="2" t="s">
        <v>23</v>
      </c>
      <c r="L64" s="2" t="s">
        <v>69</v>
      </c>
      <c r="M64" s="28">
        <v>9.08</v>
      </c>
      <c r="N64" s="2">
        <v>6</v>
      </c>
      <c r="O64" s="2">
        <v>4</v>
      </c>
      <c r="P64" s="2">
        <f t="shared" si="6"/>
        <v>10</v>
      </c>
      <c r="Q64" s="2"/>
      <c r="R64" s="2">
        <v>0.17499999999999999</v>
      </c>
      <c r="S64" s="2">
        <f t="shared" si="7"/>
        <v>0.17499999999999999</v>
      </c>
      <c r="T64" s="2"/>
      <c r="U64" s="20">
        <f t="shared" si="8"/>
        <v>0.66666666666666663</v>
      </c>
      <c r="V64" s="4">
        <v>10</v>
      </c>
      <c r="W64" s="2">
        <v>10</v>
      </c>
      <c r="X64" s="2">
        <v>10</v>
      </c>
      <c r="Y64" s="2">
        <v>9.5</v>
      </c>
      <c r="Z64" s="4">
        <f t="shared" si="9"/>
        <v>9.75</v>
      </c>
      <c r="AA64" s="2">
        <v>8.25</v>
      </c>
      <c r="AB64" s="20">
        <f t="shared" si="10"/>
        <v>9.4876666666666676</v>
      </c>
      <c r="AC64" s="2">
        <f t="shared" si="11"/>
        <v>9.5</v>
      </c>
    </row>
    <row r="65" spans="1:29" ht="15.6" x14ac:dyDescent="0.3">
      <c r="A65" s="2"/>
      <c r="B65" s="2">
        <v>85</v>
      </c>
      <c r="C65" s="2" t="s">
        <v>248</v>
      </c>
      <c r="D65" s="2" t="s">
        <v>16</v>
      </c>
      <c r="E65" s="2" t="s">
        <v>249</v>
      </c>
      <c r="F65" s="2" t="s">
        <v>18</v>
      </c>
      <c r="G65" s="2" t="s">
        <v>250</v>
      </c>
      <c r="H65" s="2" t="s">
        <v>186</v>
      </c>
      <c r="I65" s="2" t="s">
        <v>187</v>
      </c>
      <c r="J65" s="2" t="s">
        <v>371</v>
      </c>
      <c r="K65" s="2" t="s">
        <v>23</v>
      </c>
      <c r="L65" s="2" t="s">
        <v>76</v>
      </c>
      <c r="M65" s="28">
        <v>9.875</v>
      </c>
      <c r="N65" s="2">
        <v>3</v>
      </c>
      <c r="O65" s="2"/>
      <c r="P65" s="2">
        <f t="shared" ref="P65:P96" si="12">O65+N65</f>
        <v>3</v>
      </c>
      <c r="Q65" s="2"/>
      <c r="R65" s="2"/>
      <c r="S65" s="2">
        <f t="shared" ref="S65:S96" si="13">R65+Q65</f>
        <v>0</v>
      </c>
      <c r="T65" s="2">
        <v>1</v>
      </c>
      <c r="U65" s="20">
        <f t="shared" ref="U65:U96" si="14">IF(T65*AA65*5/100+IF(P65&gt;15,1,P65/15)&gt;1,1,T65*AA65*5/100+IF(P65&gt;15,1,P65/15))</f>
        <v>0.61250000000000004</v>
      </c>
      <c r="V65" s="4">
        <v>10</v>
      </c>
      <c r="W65" s="2">
        <v>10</v>
      </c>
      <c r="X65" s="2">
        <v>10</v>
      </c>
      <c r="Y65" s="2">
        <v>10</v>
      </c>
      <c r="Z65" s="4">
        <f t="shared" ref="Z65:Z96" si="15">(V65*2+W65+X65+Y65*4)/8</f>
        <v>10</v>
      </c>
      <c r="AA65" s="2">
        <v>8.25</v>
      </c>
      <c r="AB65" s="20">
        <f t="shared" ref="AB65:AB96" si="16">IF(M65*0.2+Z65*0.2+U65+IF(AA65+S65&gt;10,10,AA65+S65)*0.6&gt;10,10,M65*0.2+Z65*0.2+U65+IF(AA65+S65&gt;10,10,AA65+S65)*0.6)</f>
        <v>9.5375000000000014</v>
      </c>
      <c r="AC65" s="2">
        <f t="shared" ref="AC65:AC96" si="17">MROUND(AB65,0.5)</f>
        <v>9.5</v>
      </c>
    </row>
    <row r="66" spans="1:29" ht="15.6" x14ac:dyDescent="0.3">
      <c r="A66" s="2"/>
      <c r="B66" s="2">
        <v>97</v>
      </c>
      <c r="C66" s="2" t="s">
        <v>248</v>
      </c>
      <c r="D66" s="2" t="s">
        <v>16</v>
      </c>
      <c r="E66" s="2" t="s">
        <v>249</v>
      </c>
      <c r="F66" s="2" t="s">
        <v>18</v>
      </c>
      <c r="G66" s="2" t="s">
        <v>250</v>
      </c>
      <c r="H66" s="2" t="s">
        <v>209</v>
      </c>
      <c r="I66" s="2" t="s">
        <v>210</v>
      </c>
      <c r="J66" s="2" t="s">
        <v>382</v>
      </c>
      <c r="K66" s="2" t="s">
        <v>23</v>
      </c>
      <c r="L66" s="18" t="s">
        <v>287</v>
      </c>
      <c r="M66" s="28">
        <v>7.375</v>
      </c>
      <c r="N66" s="18">
        <v>8</v>
      </c>
      <c r="O66" s="18"/>
      <c r="P66" s="2">
        <f t="shared" si="12"/>
        <v>8</v>
      </c>
      <c r="Q66" s="18"/>
      <c r="R66" s="18">
        <v>0.33250000000000002</v>
      </c>
      <c r="S66" s="2">
        <f t="shared" si="13"/>
        <v>0.33250000000000002</v>
      </c>
      <c r="T66" s="2"/>
      <c r="U66" s="20">
        <f t="shared" si="14"/>
        <v>0.53333333333333333</v>
      </c>
      <c r="V66" s="4">
        <v>8.5</v>
      </c>
      <c r="W66" s="2">
        <v>10</v>
      </c>
      <c r="X66" s="2">
        <v>10</v>
      </c>
      <c r="Y66" s="2">
        <v>9.5</v>
      </c>
      <c r="Z66" s="4">
        <f t="shared" si="15"/>
        <v>9.375</v>
      </c>
      <c r="AA66" s="2">
        <v>9</v>
      </c>
      <c r="AB66" s="20">
        <f t="shared" si="16"/>
        <v>9.4828333333333337</v>
      </c>
      <c r="AC66" s="2">
        <f t="shared" si="17"/>
        <v>9.5</v>
      </c>
    </row>
    <row r="67" spans="1:29" ht="15.6" x14ac:dyDescent="0.3">
      <c r="A67" s="2"/>
      <c r="B67" s="2">
        <v>103</v>
      </c>
      <c r="C67" s="2" t="s">
        <v>248</v>
      </c>
      <c r="D67" s="2" t="s">
        <v>16</v>
      </c>
      <c r="E67" s="2" t="s">
        <v>249</v>
      </c>
      <c r="F67" s="2" t="s">
        <v>18</v>
      </c>
      <c r="G67" s="2" t="s">
        <v>250</v>
      </c>
      <c r="H67" s="2" t="s">
        <v>157</v>
      </c>
      <c r="I67" s="2" t="s">
        <v>158</v>
      </c>
      <c r="J67" s="2" t="s">
        <v>365</v>
      </c>
      <c r="K67" s="2" t="s">
        <v>23</v>
      </c>
      <c r="L67" s="18" t="s">
        <v>148</v>
      </c>
      <c r="M67" s="28">
        <v>7.4375</v>
      </c>
      <c r="N67" s="18">
        <v>2</v>
      </c>
      <c r="O67" s="18">
        <v>1</v>
      </c>
      <c r="P67" s="2">
        <f t="shared" si="12"/>
        <v>3</v>
      </c>
      <c r="Q67" s="18"/>
      <c r="R67" s="18">
        <f>0.525+0.125</f>
        <v>0.65</v>
      </c>
      <c r="S67" s="2">
        <f t="shared" si="13"/>
        <v>0.65</v>
      </c>
      <c r="T67" s="9"/>
      <c r="U67" s="20">
        <f t="shared" si="14"/>
        <v>0.2</v>
      </c>
      <c r="V67" s="4">
        <v>10</v>
      </c>
      <c r="W67" s="2">
        <v>8</v>
      </c>
      <c r="X67" s="2">
        <v>0</v>
      </c>
      <c r="Y67" s="2">
        <v>9.5</v>
      </c>
      <c r="Z67" s="4">
        <f t="shared" si="15"/>
        <v>8.25</v>
      </c>
      <c r="AA67" s="2">
        <v>9.25</v>
      </c>
      <c r="AB67" s="20">
        <f t="shared" si="16"/>
        <v>9.2774999999999999</v>
      </c>
      <c r="AC67" s="2">
        <f t="shared" si="17"/>
        <v>9.5</v>
      </c>
    </row>
    <row r="68" spans="1:29" ht="15.6" x14ac:dyDescent="0.3">
      <c r="A68" s="2"/>
      <c r="B68" s="2">
        <v>108</v>
      </c>
      <c r="C68" s="2" t="s">
        <v>248</v>
      </c>
      <c r="D68" s="2" t="s">
        <v>16</v>
      </c>
      <c r="E68" s="2" t="s">
        <v>249</v>
      </c>
      <c r="F68" s="2" t="s">
        <v>18</v>
      </c>
      <c r="G68" s="2" t="s">
        <v>250</v>
      </c>
      <c r="H68" s="2" t="s">
        <v>194</v>
      </c>
      <c r="I68" s="2" t="s">
        <v>195</v>
      </c>
      <c r="J68" s="2" t="s">
        <v>389</v>
      </c>
      <c r="K68" s="2" t="s">
        <v>23</v>
      </c>
      <c r="L68" s="2" t="s">
        <v>76</v>
      </c>
      <c r="M68" s="28">
        <v>9.875</v>
      </c>
      <c r="N68" s="2">
        <v>4</v>
      </c>
      <c r="O68" s="2"/>
      <c r="P68" s="2">
        <f t="shared" si="12"/>
        <v>4</v>
      </c>
      <c r="Q68" s="2"/>
      <c r="R68" s="2">
        <v>0.3</v>
      </c>
      <c r="S68" s="2">
        <f t="shared" si="13"/>
        <v>0.3</v>
      </c>
      <c r="T68" s="2"/>
      <c r="U68" s="20">
        <f t="shared" si="14"/>
        <v>0.26666666666666666</v>
      </c>
      <c r="V68" s="4">
        <v>10</v>
      </c>
      <c r="W68" s="2">
        <v>10</v>
      </c>
      <c r="X68" s="2">
        <v>0</v>
      </c>
      <c r="Y68" s="2">
        <v>10</v>
      </c>
      <c r="Z68" s="4">
        <f t="shared" si="15"/>
        <v>8.75</v>
      </c>
      <c r="AA68" s="2">
        <v>9.25</v>
      </c>
      <c r="AB68" s="20">
        <f t="shared" si="16"/>
        <v>9.7216666666666676</v>
      </c>
      <c r="AC68" s="2">
        <f t="shared" si="17"/>
        <v>9.5</v>
      </c>
    </row>
    <row r="69" spans="1:29" ht="15.6" x14ac:dyDescent="0.3">
      <c r="A69" s="2"/>
      <c r="B69" s="2">
        <v>14</v>
      </c>
      <c r="C69" s="2" t="s">
        <v>248</v>
      </c>
      <c r="D69" s="2" t="s">
        <v>16</v>
      </c>
      <c r="E69" s="2" t="s">
        <v>249</v>
      </c>
      <c r="F69" s="2" t="s">
        <v>18</v>
      </c>
      <c r="G69" s="2" t="s">
        <v>250</v>
      </c>
      <c r="H69" s="2" t="s">
        <v>279</v>
      </c>
      <c r="I69" s="2" t="s">
        <v>280</v>
      </c>
      <c r="J69" s="2" t="s">
        <v>281</v>
      </c>
      <c r="K69" s="2" t="s">
        <v>23</v>
      </c>
      <c r="L69" s="18" t="s">
        <v>282</v>
      </c>
      <c r="M69" s="27">
        <v>8</v>
      </c>
      <c r="N69" s="18">
        <v>2</v>
      </c>
      <c r="O69" s="18">
        <v>7</v>
      </c>
      <c r="P69" s="2">
        <f t="shared" si="12"/>
        <v>9</v>
      </c>
      <c r="Q69" s="18">
        <v>0.5</v>
      </c>
      <c r="R69" s="18">
        <v>0.125</v>
      </c>
      <c r="S69" s="2">
        <f t="shared" si="13"/>
        <v>0.625</v>
      </c>
      <c r="T69" s="2"/>
      <c r="U69" s="20">
        <f t="shared" si="14"/>
        <v>0.6</v>
      </c>
      <c r="V69" s="4">
        <v>9.5</v>
      </c>
      <c r="W69" s="2">
        <v>9.5</v>
      </c>
      <c r="X69" s="2">
        <v>10</v>
      </c>
      <c r="Y69" s="2">
        <v>9</v>
      </c>
      <c r="Z69" s="4">
        <f t="shared" si="15"/>
        <v>9.3125</v>
      </c>
      <c r="AA69" s="2">
        <v>9</v>
      </c>
      <c r="AB69" s="20">
        <f t="shared" si="16"/>
        <v>9.8374999999999986</v>
      </c>
      <c r="AC69" s="2">
        <f t="shared" si="17"/>
        <v>10</v>
      </c>
    </row>
    <row r="70" spans="1:29" x14ac:dyDescent="0.3">
      <c r="A70" s="2"/>
      <c r="B70" s="2">
        <v>17</v>
      </c>
      <c r="C70" s="2" t="s">
        <v>248</v>
      </c>
      <c r="D70" s="2" t="s">
        <v>16</v>
      </c>
      <c r="E70" s="2" t="s">
        <v>249</v>
      </c>
      <c r="F70" s="2" t="s">
        <v>18</v>
      </c>
      <c r="G70" s="2" t="s">
        <v>250</v>
      </c>
      <c r="H70" s="2" t="s">
        <v>288</v>
      </c>
      <c r="I70" s="2" t="s">
        <v>289</v>
      </c>
      <c r="J70" s="2" t="s">
        <v>290</v>
      </c>
      <c r="K70" s="2" t="s">
        <v>23</v>
      </c>
      <c r="L70" s="2" t="s">
        <v>270</v>
      </c>
      <c r="M70" s="25">
        <v>8.125</v>
      </c>
      <c r="N70" s="2">
        <v>10</v>
      </c>
      <c r="O70" s="2">
        <v>2</v>
      </c>
      <c r="P70" s="2">
        <f t="shared" si="12"/>
        <v>12</v>
      </c>
      <c r="Q70" s="2"/>
      <c r="R70" s="2">
        <v>6.25E-2</v>
      </c>
      <c r="S70" s="2">
        <f t="shared" si="13"/>
        <v>6.25E-2</v>
      </c>
      <c r="T70" s="2"/>
      <c r="U70" s="20">
        <f t="shared" si="14"/>
        <v>0.8</v>
      </c>
      <c r="V70" s="4">
        <v>10</v>
      </c>
      <c r="W70" s="2">
        <v>9.5</v>
      </c>
      <c r="X70" s="2">
        <v>10</v>
      </c>
      <c r="Y70" s="2">
        <v>10</v>
      </c>
      <c r="Z70" s="4">
        <f t="shared" si="15"/>
        <v>9.9375</v>
      </c>
      <c r="AA70" s="2">
        <v>9.25</v>
      </c>
      <c r="AB70" s="20">
        <f t="shared" si="16"/>
        <v>10</v>
      </c>
      <c r="AC70" s="2">
        <f t="shared" si="17"/>
        <v>10</v>
      </c>
    </row>
    <row r="71" spans="1:29" ht="15.6" x14ac:dyDescent="0.3">
      <c r="A71" s="2"/>
      <c r="B71" s="2">
        <v>18</v>
      </c>
      <c r="C71" s="2" t="s">
        <v>248</v>
      </c>
      <c r="D71" s="2" t="s">
        <v>16</v>
      </c>
      <c r="E71" s="2" t="s">
        <v>249</v>
      </c>
      <c r="F71" s="2" t="s">
        <v>18</v>
      </c>
      <c r="G71" s="2" t="s">
        <v>250</v>
      </c>
      <c r="H71" s="2" t="s">
        <v>291</v>
      </c>
      <c r="I71" s="2" t="s">
        <v>292</v>
      </c>
      <c r="J71" s="2" t="s">
        <v>293</v>
      </c>
      <c r="K71" s="2" t="s">
        <v>23</v>
      </c>
      <c r="L71" s="18" t="s">
        <v>294</v>
      </c>
      <c r="M71" s="28">
        <v>8.5625</v>
      </c>
      <c r="N71" s="18">
        <v>4</v>
      </c>
      <c r="O71" s="18">
        <v>12</v>
      </c>
      <c r="P71" s="2">
        <f t="shared" si="12"/>
        <v>16</v>
      </c>
      <c r="Q71" s="18">
        <v>1</v>
      </c>
      <c r="R71" s="18">
        <v>0.1875</v>
      </c>
      <c r="S71" s="2">
        <f t="shared" si="13"/>
        <v>1.1875</v>
      </c>
      <c r="T71" s="2">
        <v>1</v>
      </c>
      <c r="U71" s="20">
        <f t="shared" si="14"/>
        <v>1</v>
      </c>
      <c r="V71" s="4">
        <v>9</v>
      </c>
      <c r="W71" s="2">
        <v>9</v>
      </c>
      <c r="X71" s="2">
        <v>10</v>
      </c>
      <c r="Y71" s="2">
        <v>10</v>
      </c>
      <c r="Z71" s="4">
        <f t="shared" si="15"/>
        <v>9.625</v>
      </c>
      <c r="AA71" s="2">
        <v>9.25</v>
      </c>
      <c r="AB71" s="20">
        <f t="shared" si="16"/>
        <v>10</v>
      </c>
      <c r="AC71" s="2">
        <f t="shared" si="17"/>
        <v>10</v>
      </c>
    </row>
    <row r="72" spans="1:29" ht="15.6" x14ac:dyDescent="0.3">
      <c r="A72" s="2"/>
      <c r="B72" s="2">
        <v>20</v>
      </c>
      <c r="C72" s="2" t="s">
        <v>248</v>
      </c>
      <c r="D72" s="2" t="s">
        <v>16</v>
      </c>
      <c r="E72" s="2" t="s">
        <v>249</v>
      </c>
      <c r="F72" s="2" t="s">
        <v>18</v>
      </c>
      <c r="G72" s="2" t="s">
        <v>250</v>
      </c>
      <c r="H72" s="2" t="s">
        <v>298</v>
      </c>
      <c r="I72" s="2" t="s">
        <v>299</v>
      </c>
      <c r="J72" s="2" t="s">
        <v>300</v>
      </c>
      <c r="K72" s="2" t="s">
        <v>23</v>
      </c>
      <c r="L72" s="2" t="s">
        <v>76</v>
      </c>
      <c r="M72" s="28">
        <v>9.875</v>
      </c>
      <c r="N72" s="2">
        <v>5</v>
      </c>
      <c r="O72" s="2"/>
      <c r="P72" s="2">
        <f t="shared" si="12"/>
        <v>5</v>
      </c>
      <c r="Q72" s="2"/>
      <c r="R72" s="2">
        <v>0.25</v>
      </c>
      <c r="S72" s="2">
        <f t="shared" si="13"/>
        <v>0.25</v>
      </c>
      <c r="T72" s="2"/>
      <c r="U72" s="20">
        <f t="shared" si="14"/>
        <v>0.33333333333333331</v>
      </c>
      <c r="V72" s="4">
        <v>10</v>
      </c>
      <c r="W72" s="2">
        <v>10</v>
      </c>
      <c r="X72" s="2">
        <v>10</v>
      </c>
      <c r="Y72" s="2">
        <v>10</v>
      </c>
      <c r="Z72" s="4">
        <f t="shared" si="15"/>
        <v>10</v>
      </c>
      <c r="AA72" s="2">
        <v>10</v>
      </c>
      <c r="AB72" s="20">
        <f t="shared" si="16"/>
        <v>10</v>
      </c>
      <c r="AC72" s="2">
        <f t="shared" si="17"/>
        <v>10</v>
      </c>
    </row>
    <row r="73" spans="1:29" ht="15.6" x14ac:dyDescent="0.3">
      <c r="A73" s="2"/>
      <c r="B73" s="2">
        <v>27</v>
      </c>
      <c r="C73" s="2" t="s">
        <v>248</v>
      </c>
      <c r="D73" s="2" t="s">
        <v>16</v>
      </c>
      <c r="E73" s="2" t="s">
        <v>249</v>
      </c>
      <c r="F73" s="2" t="s">
        <v>18</v>
      </c>
      <c r="G73" s="2" t="s">
        <v>250</v>
      </c>
      <c r="H73" s="2" t="s">
        <v>318</v>
      </c>
      <c r="I73" s="2" t="s">
        <v>319</v>
      </c>
      <c r="J73" s="2" t="s">
        <v>32</v>
      </c>
      <c r="K73" s="2" t="s">
        <v>23</v>
      </c>
      <c r="L73" s="2" t="s">
        <v>102</v>
      </c>
      <c r="M73" s="28">
        <v>10.0625</v>
      </c>
      <c r="N73" s="2">
        <v>1</v>
      </c>
      <c r="O73" s="2">
        <v>22</v>
      </c>
      <c r="P73" s="2">
        <f t="shared" si="12"/>
        <v>23</v>
      </c>
      <c r="Q73" s="2">
        <v>0.5</v>
      </c>
      <c r="R73" s="2">
        <v>0.05</v>
      </c>
      <c r="S73" s="2">
        <f t="shared" si="13"/>
        <v>0.55000000000000004</v>
      </c>
      <c r="T73" s="2"/>
      <c r="U73" s="20">
        <f t="shared" si="14"/>
        <v>1</v>
      </c>
      <c r="V73" s="4">
        <v>10</v>
      </c>
      <c r="W73" s="2">
        <v>10</v>
      </c>
      <c r="X73" s="2">
        <v>10</v>
      </c>
      <c r="Y73" s="2">
        <v>10</v>
      </c>
      <c r="Z73" s="4">
        <f t="shared" si="15"/>
        <v>10</v>
      </c>
      <c r="AA73" s="2">
        <v>10</v>
      </c>
      <c r="AB73" s="20">
        <f t="shared" si="16"/>
        <v>10</v>
      </c>
      <c r="AC73" s="2">
        <f t="shared" si="17"/>
        <v>10</v>
      </c>
    </row>
    <row r="74" spans="1:29" ht="15.6" x14ac:dyDescent="0.3">
      <c r="A74" s="2"/>
      <c r="B74" s="2">
        <v>28</v>
      </c>
      <c r="C74" s="2" t="s">
        <v>248</v>
      </c>
      <c r="D74" s="2" t="s">
        <v>16</v>
      </c>
      <c r="E74" s="2" t="s">
        <v>249</v>
      </c>
      <c r="F74" s="2" t="s">
        <v>18</v>
      </c>
      <c r="G74" s="2" t="s">
        <v>250</v>
      </c>
      <c r="H74" s="2" t="s">
        <v>320</v>
      </c>
      <c r="I74" s="2" t="s">
        <v>321</v>
      </c>
      <c r="J74" s="2" t="s">
        <v>322</v>
      </c>
      <c r="K74" s="2" t="s">
        <v>23</v>
      </c>
      <c r="L74" s="2" t="s">
        <v>76</v>
      </c>
      <c r="M74" s="28">
        <v>9.875</v>
      </c>
      <c r="N74" s="2">
        <v>9</v>
      </c>
      <c r="O74" s="2">
        <v>14</v>
      </c>
      <c r="P74" s="2">
        <f t="shared" si="12"/>
        <v>23</v>
      </c>
      <c r="Q74" s="2">
        <v>0.75</v>
      </c>
      <c r="R74" s="2">
        <v>0.46250000000000002</v>
      </c>
      <c r="S74" s="2">
        <f t="shared" si="13"/>
        <v>1.2124999999999999</v>
      </c>
      <c r="T74" s="2"/>
      <c r="U74" s="20">
        <f t="shared" si="14"/>
        <v>1</v>
      </c>
      <c r="V74" s="4">
        <v>9.5</v>
      </c>
      <c r="W74" s="2">
        <v>10</v>
      </c>
      <c r="X74" s="2">
        <v>10</v>
      </c>
      <c r="Y74" s="2">
        <v>10</v>
      </c>
      <c r="Z74" s="4">
        <f t="shared" si="15"/>
        <v>9.875</v>
      </c>
      <c r="AA74" s="2">
        <v>9.75</v>
      </c>
      <c r="AB74" s="20">
        <f t="shared" si="16"/>
        <v>10</v>
      </c>
      <c r="AC74" s="2">
        <f t="shared" si="17"/>
        <v>10</v>
      </c>
    </row>
    <row r="75" spans="1:29" ht="15.6" x14ac:dyDescent="0.3">
      <c r="A75" s="2"/>
      <c r="B75" s="2">
        <v>31</v>
      </c>
      <c r="C75" s="2" t="s">
        <v>248</v>
      </c>
      <c r="D75" s="2" t="s">
        <v>16</v>
      </c>
      <c r="E75" s="2" t="s">
        <v>249</v>
      </c>
      <c r="F75" s="2" t="s">
        <v>18</v>
      </c>
      <c r="G75" s="2" t="s">
        <v>250</v>
      </c>
      <c r="H75" s="2" t="s">
        <v>326</v>
      </c>
      <c r="I75" s="2" t="s">
        <v>327</v>
      </c>
      <c r="J75" s="2" t="s">
        <v>328</v>
      </c>
      <c r="K75" s="2" t="s">
        <v>23</v>
      </c>
      <c r="L75" s="2" t="s">
        <v>76</v>
      </c>
      <c r="M75" s="28">
        <v>9.875</v>
      </c>
      <c r="N75" s="2">
        <v>7</v>
      </c>
      <c r="O75" s="2">
        <v>11</v>
      </c>
      <c r="P75" s="2">
        <f t="shared" si="12"/>
        <v>18</v>
      </c>
      <c r="Q75" s="2">
        <v>0.25</v>
      </c>
      <c r="R75" s="2">
        <v>0.28749999999999998</v>
      </c>
      <c r="S75" s="2">
        <f t="shared" si="13"/>
        <v>0.53749999999999998</v>
      </c>
      <c r="T75" s="2"/>
      <c r="U75" s="20">
        <f t="shared" si="14"/>
        <v>1</v>
      </c>
      <c r="V75" s="4">
        <v>9.5</v>
      </c>
      <c r="W75" s="2">
        <v>10</v>
      </c>
      <c r="X75" s="2">
        <v>10</v>
      </c>
      <c r="Y75" s="2">
        <v>10</v>
      </c>
      <c r="Z75" s="4">
        <f t="shared" si="15"/>
        <v>9.875</v>
      </c>
      <c r="AA75" s="2">
        <v>9.25</v>
      </c>
      <c r="AB75" s="20">
        <f t="shared" si="16"/>
        <v>10</v>
      </c>
      <c r="AC75" s="2">
        <f t="shared" si="17"/>
        <v>10</v>
      </c>
    </row>
    <row r="76" spans="1:29" ht="15.6" x14ac:dyDescent="0.3">
      <c r="A76" s="2"/>
      <c r="B76" s="2">
        <v>46</v>
      </c>
      <c r="C76" s="2" t="s">
        <v>248</v>
      </c>
      <c r="D76" s="2" t="s">
        <v>16</v>
      </c>
      <c r="E76" s="2" t="s">
        <v>249</v>
      </c>
      <c r="F76" s="2" t="s">
        <v>18</v>
      </c>
      <c r="G76" s="2" t="s">
        <v>250</v>
      </c>
      <c r="H76" s="2" t="s">
        <v>133</v>
      </c>
      <c r="I76" s="2" t="s">
        <v>134</v>
      </c>
      <c r="J76" s="2" t="s">
        <v>135</v>
      </c>
      <c r="K76" s="2" t="s">
        <v>23</v>
      </c>
      <c r="L76" s="18" t="s">
        <v>287</v>
      </c>
      <c r="M76" s="28">
        <v>7.375</v>
      </c>
      <c r="N76" s="18">
        <v>5</v>
      </c>
      <c r="O76" s="18">
        <v>3</v>
      </c>
      <c r="P76" s="2">
        <f t="shared" si="12"/>
        <v>8</v>
      </c>
      <c r="Q76" s="18">
        <v>0.25</v>
      </c>
      <c r="R76" s="18">
        <v>0.27500000000000002</v>
      </c>
      <c r="S76" s="2">
        <f t="shared" si="13"/>
        <v>0.52500000000000002</v>
      </c>
      <c r="T76" s="2"/>
      <c r="U76" s="20">
        <f t="shared" si="14"/>
        <v>0.53333333333333333</v>
      </c>
      <c r="V76" s="4">
        <v>8.5</v>
      </c>
      <c r="W76" s="2">
        <v>10</v>
      </c>
      <c r="X76" s="2">
        <v>10</v>
      </c>
      <c r="Y76" s="2">
        <v>9.5</v>
      </c>
      <c r="Z76" s="4">
        <f t="shared" si="15"/>
        <v>9.375</v>
      </c>
      <c r="AA76" s="2">
        <v>9.5</v>
      </c>
      <c r="AB76" s="20">
        <f t="shared" si="16"/>
        <v>9.8833333333333329</v>
      </c>
      <c r="AC76" s="2">
        <f t="shared" si="17"/>
        <v>10</v>
      </c>
    </row>
    <row r="77" spans="1:29" ht="15.6" x14ac:dyDescent="0.3">
      <c r="A77" s="2"/>
      <c r="B77" s="2">
        <v>47</v>
      </c>
      <c r="C77" s="2" t="s">
        <v>248</v>
      </c>
      <c r="D77" s="2" t="s">
        <v>16</v>
      </c>
      <c r="E77" s="2" t="s">
        <v>249</v>
      </c>
      <c r="F77" s="2" t="s">
        <v>18</v>
      </c>
      <c r="G77" s="2" t="s">
        <v>250</v>
      </c>
      <c r="H77" s="2" t="s">
        <v>45</v>
      </c>
      <c r="I77" s="2" t="s">
        <v>46</v>
      </c>
      <c r="J77" s="2" t="s">
        <v>47</v>
      </c>
      <c r="K77" s="2" t="s">
        <v>23</v>
      </c>
      <c r="L77" s="2" t="s">
        <v>69</v>
      </c>
      <c r="M77" s="28">
        <v>9.08</v>
      </c>
      <c r="N77" s="2">
        <v>6</v>
      </c>
      <c r="O77" s="2">
        <v>5</v>
      </c>
      <c r="P77" s="2">
        <f t="shared" si="12"/>
        <v>11</v>
      </c>
      <c r="Q77" s="2"/>
      <c r="R77" s="2">
        <v>0.28749999999999998</v>
      </c>
      <c r="S77" s="2">
        <f t="shared" si="13"/>
        <v>0.28749999999999998</v>
      </c>
      <c r="T77" s="2"/>
      <c r="U77" s="20">
        <f t="shared" si="14"/>
        <v>0.73333333333333328</v>
      </c>
      <c r="V77" s="4">
        <v>10</v>
      </c>
      <c r="W77" s="2">
        <v>10</v>
      </c>
      <c r="X77" s="2">
        <v>10</v>
      </c>
      <c r="Y77" s="2">
        <v>9.5</v>
      </c>
      <c r="Z77" s="4">
        <f t="shared" si="15"/>
        <v>9.75</v>
      </c>
      <c r="AA77" s="2">
        <v>9.5</v>
      </c>
      <c r="AB77" s="20">
        <f t="shared" si="16"/>
        <v>10</v>
      </c>
      <c r="AC77" s="2">
        <f t="shared" si="17"/>
        <v>10</v>
      </c>
    </row>
    <row r="78" spans="1:29" ht="15.6" x14ac:dyDescent="0.3">
      <c r="A78" s="2"/>
      <c r="B78" s="2">
        <v>53</v>
      </c>
      <c r="C78" s="2" t="s">
        <v>248</v>
      </c>
      <c r="D78" s="2" t="s">
        <v>16</v>
      </c>
      <c r="E78" s="2" t="s">
        <v>249</v>
      </c>
      <c r="F78" s="2" t="s">
        <v>18</v>
      </c>
      <c r="G78" s="2" t="s">
        <v>250</v>
      </c>
      <c r="H78" s="2" t="s">
        <v>81</v>
      </c>
      <c r="I78" s="2" t="s">
        <v>82</v>
      </c>
      <c r="J78" s="2" t="s">
        <v>83</v>
      </c>
      <c r="K78" s="2" t="s">
        <v>23</v>
      </c>
      <c r="L78" s="2" t="s">
        <v>76</v>
      </c>
      <c r="M78" s="28">
        <v>9.875</v>
      </c>
      <c r="N78" s="2">
        <v>5</v>
      </c>
      <c r="O78" s="2">
        <v>2</v>
      </c>
      <c r="P78" s="2">
        <f t="shared" si="12"/>
        <v>7</v>
      </c>
      <c r="Q78" s="2"/>
      <c r="R78" s="2">
        <v>3.7499999999999999E-2</v>
      </c>
      <c r="S78" s="2">
        <f t="shared" si="13"/>
        <v>3.7499999999999999E-2</v>
      </c>
      <c r="T78" s="2"/>
      <c r="U78" s="20">
        <f t="shared" si="14"/>
        <v>0.46666666666666667</v>
      </c>
      <c r="V78" s="4">
        <v>10</v>
      </c>
      <c r="W78" s="2">
        <v>10</v>
      </c>
      <c r="X78" s="2">
        <v>10</v>
      </c>
      <c r="Y78" s="2">
        <v>10</v>
      </c>
      <c r="Z78" s="4">
        <f t="shared" si="15"/>
        <v>10</v>
      </c>
      <c r="AA78" s="2">
        <v>9</v>
      </c>
      <c r="AB78" s="20">
        <f t="shared" si="16"/>
        <v>9.8641666666666659</v>
      </c>
      <c r="AC78" s="2">
        <f t="shared" si="17"/>
        <v>10</v>
      </c>
    </row>
    <row r="79" spans="1:29" ht="15.6" x14ac:dyDescent="0.3">
      <c r="A79" s="2"/>
      <c r="B79" s="2">
        <v>56</v>
      </c>
      <c r="C79" s="2" t="s">
        <v>248</v>
      </c>
      <c r="D79" s="2" t="s">
        <v>16</v>
      </c>
      <c r="E79" s="2" t="s">
        <v>249</v>
      </c>
      <c r="F79" s="2" t="s">
        <v>18</v>
      </c>
      <c r="G79" s="2" t="s">
        <v>250</v>
      </c>
      <c r="H79" s="2" t="s">
        <v>84</v>
      </c>
      <c r="I79" s="2" t="s">
        <v>85</v>
      </c>
      <c r="J79" s="2" t="s">
        <v>86</v>
      </c>
      <c r="K79" s="2" t="s">
        <v>23</v>
      </c>
      <c r="L79" s="18" t="s">
        <v>294</v>
      </c>
      <c r="M79" s="28">
        <v>8.5625</v>
      </c>
      <c r="N79" s="18">
        <v>7</v>
      </c>
      <c r="O79" s="18">
        <v>6</v>
      </c>
      <c r="P79" s="2">
        <f t="shared" si="12"/>
        <v>13</v>
      </c>
      <c r="Q79" s="18">
        <v>0.25</v>
      </c>
      <c r="R79" s="18">
        <f>25/100*0.25</f>
        <v>6.25E-2</v>
      </c>
      <c r="S79" s="2">
        <f t="shared" si="13"/>
        <v>0.3125</v>
      </c>
      <c r="T79" s="2"/>
      <c r="U79" s="20">
        <f t="shared" si="14"/>
        <v>0.8666666666666667</v>
      </c>
      <c r="V79" s="4">
        <v>10</v>
      </c>
      <c r="W79" s="2">
        <v>9</v>
      </c>
      <c r="X79" s="2">
        <v>10</v>
      </c>
      <c r="Y79" s="2">
        <v>10</v>
      </c>
      <c r="Z79" s="4">
        <f t="shared" si="15"/>
        <v>9.875</v>
      </c>
      <c r="AA79" s="2">
        <v>9.75</v>
      </c>
      <c r="AB79" s="20">
        <f t="shared" si="16"/>
        <v>10</v>
      </c>
      <c r="AC79" s="2">
        <f t="shared" si="17"/>
        <v>10</v>
      </c>
    </row>
    <row r="80" spans="1:29" ht="15.6" x14ac:dyDescent="0.3">
      <c r="A80" s="2"/>
      <c r="B80" s="2">
        <v>59</v>
      </c>
      <c r="C80" s="2" t="s">
        <v>248</v>
      </c>
      <c r="D80" s="2" t="s">
        <v>16</v>
      </c>
      <c r="E80" s="2" t="s">
        <v>249</v>
      </c>
      <c r="F80" s="2" t="s">
        <v>18</v>
      </c>
      <c r="G80" s="2" t="s">
        <v>250</v>
      </c>
      <c r="H80" s="2" t="s">
        <v>115</v>
      </c>
      <c r="I80" s="2" t="s">
        <v>116</v>
      </c>
      <c r="J80" s="2" t="s">
        <v>117</v>
      </c>
      <c r="K80" s="2" t="s">
        <v>23</v>
      </c>
      <c r="L80" s="18" t="s">
        <v>350</v>
      </c>
      <c r="M80" s="28">
        <v>7.9375</v>
      </c>
      <c r="N80" s="18">
        <v>4</v>
      </c>
      <c r="O80" s="18">
        <v>7</v>
      </c>
      <c r="P80" s="2">
        <f t="shared" si="12"/>
        <v>11</v>
      </c>
      <c r="Q80" s="18">
        <v>0.25</v>
      </c>
      <c r="R80" s="18"/>
      <c r="S80" s="2">
        <f t="shared" si="13"/>
        <v>0.25</v>
      </c>
      <c r="T80" s="2"/>
      <c r="U80" s="20">
        <f t="shared" si="14"/>
        <v>0.73333333333333328</v>
      </c>
      <c r="V80" s="4">
        <v>10</v>
      </c>
      <c r="W80" s="2">
        <v>10</v>
      </c>
      <c r="X80" s="2">
        <v>10</v>
      </c>
      <c r="Y80" s="2">
        <v>10</v>
      </c>
      <c r="Z80" s="4">
        <f t="shared" si="15"/>
        <v>10</v>
      </c>
      <c r="AA80" s="2">
        <v>10</v>
      </c>
      <c r="AB80" s="20">
        <f t="shared" si="16"/>
        <v>10</v>
      </c>
      <c r="AC80" s="2">
        <f t="shared" si="17"/>
        <v>10</v>
      </c>
    </row>
    <row r="81" spans="1:29" x14ac:dyDescent="0.3">
      <c r="A81" s="2"/>
      <c r="B81" s="2">
        <v>61</v>
      </c>
      <c r="C81" s="2" t="s">
        <v>248</v>
      </c>
      <c r="D81" s="2" t="s">
        <v>16</v>
      </c>
      <c r="E81" s="2" t="s">
        <v>249</v>
      </c>
      <c r="F81" s="2" t="s">
        <v>18</v>
      </c>
      <c r="G81" s="2" t="s">
        <v>250</v>
      </c>
      <c r="H81" s="2" t="s">
        <v>30</v>
      </c>
      <c r="I81" s="2" t="s">
        <v>31</v>
      </c>
      <c r="J81" s="2" t="s">
        <v>32</v>
      </c>
      <c r="K81" s="2" t="s">
        <v>23</v>
      </c>
      <c r="L81" s="2">
        <v>4399</v>
      </c>
      <c r="M81" s="2">
        <v>10</v>
      </c>
      <c r="N81" s="2">
        <v>4</v>
      </c>
      <c r="O81" s="2">
        <v>4</v>
      </c>
      <c r="P81" s="2">
        <f t="shared" si="12"/>
        <v>8</v>
      </c>
      <c r="Q81" s="2">
        <v>0.375</v>
      </c>
      <c r="R81" s="2">
        <v>0.32500000000000001</v>
      </c>
      <c r="S81" s="2">
        <f t="shared" si="13"/>
        <v>0.7</v>
      </c>
      <c r="T81" s="2"/>
      <c r="U81" s="20">
        <f t="shared" si="14"/>
        <v>0.53333333333333333</v>
      </c>
      <c r="V81" s="4">
        <v>10</v>
      </c>
      <c r="W81" s="2">
        <v>9</v>
      </c>
      <c r="X81" s="2">
        <v>10</v>
      </c>
      <c r="Y81" s="2">
        <v>8</v>
      </c>
      <c r="Z81" s="4">
        <f t="shared" si="15"/>
        <v>8.875</v>
      </c>
      <c r="AA81" s="2">
        <v>10</v>
      </c>
      <c r="AB81" s="20">
        <f t="shared" si="16"/>
        <v>10</v>
      </c>
      <c r="AC81" s="2">
        <f t="shared" si="17"/>
        <v>10</v>
      </c>
    </row>
    <row r="82" spans="1:29" ht="15.6" x14ac:dyDescent="0.3">
      <c r="A82" s="2"/>
      <c r="B82" s="2">
        <v>63</v>
      </c>
      <c r="C82" s="2" t="s">
        <v>248</v>
      </c>
      <c r="D82" s="2" t="s">
        <v>16</v>
      </c>
      <c r="E82" s="2" t="s">
        <v>249</v>
      </c>
      <c r="F82" s="2" t="s">
        <v>18</v>
      </c>
      <c r="G82" s="2" t="s">
        <v>250</v>
      </c>
      <c r="H82" s="2" t="s">
        <v>106</v>
      </c>
      <c r="I82" s="2" t="s">
        <v>107</v>
      </c>
      <c r="J82" s="2" t="s">
        <v>108</v>
      </c>
      <c r="K82" s="2" t="s">
        <v>23</v>
      </c>
      <c r="L82" s="2" t="s">
        <v>102</v>
      </c>
      <c r="M82" s="28">
        <v>10.0625</v>
      </c>
      <c r="N82" s="2"/>
      <c r="O82" s="2">
        <v>14</v>
      </c>
      <c r="P82" s="2">
        <f t="shared" si="12"/>
        <v>14</v>
      </c>
      <c r="Q82" s="2">
        <v>0.25</v>
      </c>
      <c r="R82" s="2"/>
      <c r="S82" s="2">
        <f t="shared" si="13"/>
        <v>0.25</v>
      </c>
      <c r="T82" s="2">
        <v>2</v>
      </c>
      <c r="U82" s="20">
        <f t="shared" si="14"/>
        <v>1</v>
      </c>
      <c r="V82" s="4">
        <v>10</v>
      </c>
      <c r="W82" s="2">
        <v>10</v>
      </c>
      <c r="X82" s="2">
        <v>10</v>
      </c>
      <c r="Y82" s="2">
        <v>9.5</v>
      </c>
      <c r="Z82" s="4">
        <f t="shared" si="15"/>
        <v>9.75</v>
      </c>
      <c r="AA82" s="2">
        <v>8.75</v>
      </c>
      <c r="AB82" s="20">
        <f t="shared" si="16"/>
        <v>10</v>
      </c>
      <c r="AC82" s="2">
        <f t="shared" si="17"/>
        <v>10</v>
      </c>
    </row>
    <row r="83" spans="1:29" ht="15.6" x14ac:dyDescent="0.3">
      <c r="A83" s="2"/>
      <c r="B83" s="2">
        <v>64</v>
      </c>
      <c r="C83" s="2" t="s">
        <v>248</v>
      </c>
      <c r="D83" s="2" t="s">
        <v>16</v>
      </c>
      <c r="E83" s="2" t="s">
        <v>249</v>
      </c>
      <c r="F83" s="2" t="s">
        <v>18</v>
      </c>
      <c r="G83" s="2" t="s">
        <v>250</v>
      </c>
      <c r="H83" s="2" t="s">
        <v>57</v>
      </c>
      <c r="I83" s="2" t="s">
        <v>58</v>
      </c>
      <c r="J83" s="2" t="s">
        <v>59</v>
      </c>
      <c r="K83" s="2" t="s">
        <v>23</v>
      </c>
      <c r="L83" s="2" t="s">
        <v>69</v>
      </c>
      <c r="M83" s="28">
        <v>9.08</v>
      </c>
      <c r="N83" s="2">
        <v>7</v>
      </c>
      <c r="O83" s="2">
        <v>12</v>
      </c>
      <c r="P83" s="2">
        <f t="shared" si="12"/>
        <v>19</v>
      </c>
      <c r="Q83" s="2"/>
      <c r="R83" s="2">
        <v>0.16250000000000001</v>
      </c>
      <c r="S83" s="2">
        <f t="shared" si="13"/>
        <v>0.16250000000000001</v>
      </c>
      <c r="T83" s="2"/>
      <c r="U83" s="20">
        <f t="shared" si="14"/>
        <v>1</v>
      </c>
      <c r="V83" s="4">
        <v>10</v>
      </c>
      <c r="W83" s="2">
        <v>10</v>
      </c>
      <c r="X83" s="2">
        <v>10</v>
      </c>
      <c r="Y83" s="2">
        <v>9.5</v>
      </c>
      <c r="Z83" s="4">
        <f t="shared" si="15"/>
        <v>9.75</v>
      </c>
      <c r="AA83" s="2">
        <v>9.5</v>
      </c>
      <c r="AB83" s="20">
        <f t="shared" si="16"/>
        <v>10</v>
      </c>
      <c r="AC83" s="2">
        <f t="shared" si="17"/>
        <v>10</v>
      </c>
    </row>
    <row r="84" spans="1:29" x14ac:dyDescent="0.3">
      <c r="A84" s="2"/>
      <c r="B84" s="2">
        <v>65</v>
      </c>
      <c r="C84" s="2" t="s">
        <v>248</v>
      </c>
      <c r="D84" s="2" t="s">
        <v>16</v>
      </c>
      <c r="E84" s="2" t="s">
        <v>249</v>
      </c>
      <c r="F84" s="2" t="s">
        <v>18</v>
      </c>
      <c r="G84" s="2" t="s">
        <v>250</v>
      </c>
      <c r="H84" s="2" t="s">
        <v>33</v>
      </c>
      <c r="I84" s="2" t="s">
        <v>34</v>
      </c>
      <c r="J84" s="2" t="s">
        <v>35</v>
      </c>
      <c r="K84" s="2" t="s">
        <v>23</v>
      </c>
      <c r="L84" s="2">
        <v>4399</v>
      </c>
      <c r="M84" s="2">
        <v>10</v>
      </c>
      <c r="N84" s="2">
        <v>5</v>
      </c>
      <c r="O84" s="2">
        <v>7</v>
      </c>
      <c r="P84" s="2">
        <f t="shared" si="12"/>
        <v>12</v>
      </c>
      <c r="Q84" s="2"/>
      <c r="R84" s="2"/>
      <c r="S84" s="2">
        <f t="shared" si="13"/>
        <v>0</v>
      </c>
      <c r="T84" s="2"/>
      <c r="U84" s="20">
        <f t="shared" si="14"/>
        <v>0.8</v>
      </c>
      <c r="V84" s="4">
        <v>10</v>
      </c>
      <c r="W84" s="2">
        <v>9</v>
      </c>
      <c r="X84" s="2">
        <v>10</v>
      </c>
      <c r="Y84" s="2">
        <v>10</v>
      </c>
      <c r="Z84" s="4">
        <f t="shared" si="15"/>
        <v>9.875</v>
      </c>
      <c r="AA84" s="2">
        <v>9</v>
      </c>
      <c r="AB84" s="20">
        <f t="shared" si="16"/>
        <v>10</v>
      </c>
      <c r="AC84" s="2">
        <f t="shared" si="17"/>
        <v>10</v>
      </c>
    </row>
    <row r="85" spans="1:29" x14ac:dyDescent="0.3">
      <c r="A85" s="2"/>
      <c r="B85" s="2">
        <v>67</v>
      </c>
      <c r="C85" s="2" t="s">
        <v>248</v>
      </c>
      <c r="D85" s="2" t="s">
        <v>16</v>
      </c>
      <c r="E85" s="2" t="s">
        <v>249</v>
      </c>
      <c r="F85" s="2" t="s">
        <v>18</v>
      </c>
      <c r="G85" s="2" t="s">
        <v>250</v>
      </c>
      <c r="H85" s="2" t="s">
        <v>36</v>
      </c>
      <c r="I85" s="2" t="s">
        <v>37</v>
      </c>
      <c r="J85" s="2" t="s">
        <v>38</v>
      </c>
      <c r="K85" s="2" t="s">
        <v>23</v>
      </c>
      <c r="L85" s="2">
        <v>4399</v>
      </c>
      <c r="M85" s="2">
        <v>10</v>
      </c>
      <c r="N85" s="2">
        <v>3</v>
      </c>
      <c r="O85" s="2">
        <v>13</v>
      </c>
      <c r="P85" s="2">
        <f t="shared" si="12"/>
        <v>16</v>
      </c>
      <c r="Q85" s="2">
        <v>0.25</v>
      </c>
      <c r="R85" s="2"/>
      <c r="S85" s="2">
        <f t="shared" si="13"/>
        <v>0.25</v>
      </c>
      <c r="T85" s="2">
        <v>1</v>
      </c>
      <c r="U85" s="20">
        <f t="shared" si="14"/>
        <v>1</v>
      </c>
      <c r="V85" s="4">
        <v>10</v>
      </c>
      <c r="W85" s="2">
        <v>9</v>
      </c>
      <c r="X85" s="2">
        <v>10</v>
      </c>
      <c r="Y85" s="2">
        <v>10</v>
      </c>
      <c r="Z85" s="4">
        <f t="shared" si="15"/>
        <v>9.875</v>
      </c>
      <c r="AA85" s="2">
        <v>9</v>
      </c>
      <c r="AB85" s="20">
        <f t="shared" si="16"/>
        <v>10</v>
      </c>
      <c r="AC85" s="2">
        <f t="shared" si="17"/>
        <v>10</v>
      </c>
    </row>
    <row r="86" spans="1:29" ht="15.6" x14ac:dyDescent="0.3">
      <c r="A86" s="2"/>
      <c r="B86" s="2">
        <v>70</v>
      </c>
      <c r="C86" s="2" t="s">
        <v>248</v>
      </c>
      <c r="D86" s="2" t="s">
        <v>16</v>
      </c>
      <c r="E86" s="2" t="s">
        <v>249</v>
      </c>
      <c r="F86" s="2" t="s">
        <v>18</v>
      </c>
      <c r="G86" s="2" t="s">
        <v>250</v>
      </c>
      <c r="H86" s="2" t="s">
        <v>110</v>
      </c>
      <c r="I86" s="2" t="s">
        <v>111</v>
      </c>
      <c r="J86" s="2" t="s">
        <v>101</v>
      </c>
      <c r="K86" s="2" t="s">
        <v>23</v>
      </c>
      <c r="L86" s="2" t="s">
        <v>102</v>
      </c>
      <c r="M86" s="28">
        <v>10.0625</v>
      </c>
      <c r="N86" s="2">
        <v>8</v>
      </c>
      <c r="O86" s="2">
        <v>8</v>
      </c>
      <c r="P86" s="2">
        <f t="shared" si="12"/>
        <v>16</v>
      </c>
      <c r="Q86" s="2">
        <v>0.25</v>
      </c>
      <c r="R86" s="2">
        <v>6.25E-2</v>
      </c>
      <c r="S86" s="2">
        <f t="shared" si="13"/>
        <v>0.3125</v>
      </c>
      <c r="T86" s="2"/>
      <c r="U86" s="20">
        <f t="shared" si="14"/>
        <v>1</v>
      </c>
      <c r="V86" s="4">
        <v>10</v>
      </c>
      <c r="W86" s="2">
        <v>10</v>
      </c>
      <c r="X86" s="2">
        <v>10</v>
      </c>
      <c r="Y86" s="2">
        <v>10</v>
      </c>
      <c r="Z86" s="4">
        <f t="shared" si="15"/>
        <v>10</v>
      </c>
      <c r="AA86" s="2">
        <v>9.25</v>
      </c>
      <c r="AB86" s="20">
        <f t="shared" si="16"/>
        <v>10</v>
      </c>
      <c r="AC86" s="2">
        <f t="shared" si="17"/>
        <v>10</v>
      </c>
    </row>
    <row r="87" spans="1:29" ht="15.6" x14ac:dyDescent="0.3">
      <c r="A87" s="2"/>
      <c r="B87" s="2">
        <v>71</v>
      </c>
      <c r="C87" s="2" t="s">
        <v>248</v>
      </c>
      <c r="D87" s="2" t="s">
        <v>16</v>
      </c>
      <c r="E87" s="2" t="s">
        <v>249</v>
      </c>
      <c r="F87" s="2" t="s">
        <v>18</v>
      </c>
      <c r="G87" s="2" t="s">
        <v>250</v>
      </c>
      <c r="H87" s="2" t="s">
        <v>90</v>
      </c>
      <c r="I87" s="2" t="s">
        <v>91</v>
      </c>
      <c r="J87" s="2" t="s">
        <v>92</v>
      </c>
      <c r="K87" s="2" t="s">
        <v>23</v>
      </c>
      <c r="L87" s="18" t="s">
        <v>294</v>
      </c>
      <c r="M87" s="28">
        <v>8.5625</v>
      </c>
      <c r="N87" s="18">
        <v>7</v>
      </c>
      <c r="O87" s="18">
        <v>5</v>
      </c>
      <c r="P87" s="2">
        <f t="shared" si="12"/>
        <v>12</v>
      </c>
      <c r="Q87" s="18"/>
      <c r="R87" s="18">
        <v>0.41249999999999998</v>
      </c>
      <c r="S87" s="2">
        <f t="shared" si="13"/>
        <v>0.41249999999999998</v>
      </c>
      <c r="T87" s="2"/>
      <c r="U87" s="20">
        <f t="shared" si="14"/>
        <v>0.8</v>
      </c>
      <c r="V87" s="4">
        <v>10</v>
      </c>
      <c r="W87" s="2">
        <v>9</v>
      </c>
      <c r="X87" s="2">
        <v>10</v>
      </c>
      <c r="Y87" s="2">
        <v>10</v>
      </c>
      <c r="Z87" s="4">
        <f t="shared" si="15"/>
        <v>9.875</v>
      </c>
      <c r="AA87" s="2">
        <v>9.5</v>
      </c>
      <c r="AB87" s="20">
        <f t="shared" si="16"/>
        <v>10</v>
      </c>
      <c r="AC87" s="2">
        <f t="shared" si="17"/>
        <v>10</v>
      </c>
    </row>
    <row r="88" spans="1:29" ht="15.6" x14ac:dyDescent="0.3">
      <c r="A88" s="2"/>
      <c r="B88" s="2">
        <v>72</v>
      </c>
      <c r="C88" s="2" t="s">
        <v>248</v>
      </c>
      <c r="D88" s="2" t="s">
        <v>16</v>
      </c>
      <c r="E88" s="2" t="s">
        <v>249</v>
      </c>
      <c r="F88" s="2" t="s">
        <v>18</v>
      </c>
      <c r="G88" s="2" t="s">
        <v>250</v>
      </c>
      <c r="H88" s="2" t="s">
        <v>93</v>
      </c>
      <c r="I88" s="2" t="s">
        <v>94</v>
      </c>
      <c r="J88" s="2" t="s">
        <v>95</v>
      </c>
      <c r="K88" s="2" t="s">
        <v>23</v>
      </c>
      <c r="L88" s="2" t="s">
        <v>76</v>
      </c>
      <c r="M88" s="28">
        <v>9.875</v>
      </c>
      <c r="N88" s="2">
        <v>2</v>
      </c>
      <c r="O88" s="2">
        <v>1</v>
      </c>
      <c r="P88" s="2">
        <f t="shared" si="12"/>
        <v>3</v>
      </c>
      <c r="Q88" s="2"/>
      <c r="R88" s="2">
        <v>0.125</v>
      </c>
      <c r="S88" s="2">
        <f t="shared" si="13"/>
        <v>0.125</v>
      </c>
      <c r="T88" s="2"/>
      <c r="U88" s="20">
        <f t="shared" si="14"/>
        <v>0.2</v>
      </c>
      <c r="V88" s="4">
        <v>10</v>
      </c>
      <c r="W88" s="2">
        <v>10</v>
      </c>
      <c r="X88" s="2">
        <v>10</v>
      </c>
      <c r="Y88" s="2">
        <v>10</v>
      </c>
      <c r="Z88" s="4">
        <f t="shared" si="15"/>
        <v>10</v>
      </c>
      <c r="AA88" s="2">
        <v>10</v>
      </c>
      <c r="AB88" s="20">
        <f t="shared" si="16"/>
        <v>10</v>
      </c>
      <c r="AC88" s="2">
        <f t="shared" si="17"/>
        <v>10</v>
      </c>
    </row>
    <row r="89" spans="1:29" ht="15.6" x14ac:dyDescent="0.3">
      <c r="A89" s="2"/>
      <c r="B89" s="2">
        <v>74</v>
      </c>
      <c r="C89" s="2" t="s">
        <v>248</v>
      </c>
      <c r="D89" s="2" t="s">
        <v>16</v>
      </c>
      <c r="E89" s="2" t="s">
        <v>249</v>
      </c>
      <c r="F89" s="2" t="s">
        <v>18</v>
      </c>
      <c r="G89" s="2" t="s">
        <v>250</v>
      </c>
      <c r="H89" s="2" t="s">
        <v>42</v>
      </c>
      <c r="I89" s="2" t="s">
        <v>43</v>
      </c>
      <c r="J89" s="2" t="s">
        <v>44</v>
      </c>
      <c r="K89" s="2" t="s">
        <v>23</v>
      </c>
      <c r="L89" s="18" t="s">
        <v>294</v>
      </c>
      <c r="M89" s="28">
        <v>8.5625</v>
      </c>
      <c r="N89" s="18">
        <v>5</v>
      </c>
      <c r="O89" s="18">
        <v>3</v>
      </c>
      <c r="P89" s="2">
        <f t="shared" si="12"/>
        <v>8</v>
      </c>
      <c r="Q89" s="18"/>
      <c r="R89" s="18">
        <v>5.6250000000000001E-2</v>
      </c>
      <c r="S89" s="2">
        <f t="shared" si="13"/>
        <v>5.6250000000000001E-2</v>
      </c>
      <c r="T89" s="2"/>
      <c r="U89" s="20">
        <f t="shared" si="14"/>
        <v>0.53333333333333333</v>
      </c>
      <c r="V89" s="4">
        <v>9</v>
      </c>
      <c r="W89" s="2">
        <v>9</v>
      </c>
      <c r="X89" s="2">
        <v>10</v>
      </c>
      <c r="Y89" s="2">
        <v>10</v>
      </c>
      <c r="Z89" s="4">
        <f t="shared" si="15"/>
        <v>9.625</v>
      </c>
      <c r="AA89" s="2">
        <v>9.25</v>
      </c>
      <c r="AB89" s="20">
        <f t="shared" si="16"/>
        <v>9.7545833333333327</v>
      </c>
      <c r="AC89" s="2">
        <f t="shared" si="17"/>
        <v>10</v>
      </c>
    </row>
    <row r="90" spans="1:29" ht="15.6" x14ac:dyDescent="0.3">
      <c r="A90" s="2"/>
      <c r="B90" s="2">
        <v>75</v>
      </c>
      <c r="C90" s="2" t="s">
        <v>248</v>
      </c>
      <c r="D90" s="2" t="s">
        <v>16</v>
      </c>
      <c r="E90" s="2" t="s">
        <v>249</v>
      </c>
      <c r="F90" s="2" t="s">
        <v>18</v>
      </c>
      <c r="G90" s="2" t="s">
        <v>250</v>
      </c>
      <c r="H90" s="2" t="s">
        <v>60</v>
      </c>
      <c r="I90" s="2" t="s">
        <v>61</v>
      </c>
      <c r="J90" s="2" t="s">
        <v>62</v>
      </c>
      <c r="K90" s="2" t="s">
        <v>23</v>
      </c>
      <c r="L90" s="2" t="s">
        <v>69</v>
      </c>
      <c r="M90" s="28">
        <v>9.08</v>
      </c>
      <c r="N90" s="2">
        <v>6</v>
      </c>
      <c r="O90" s="2">
        <v>8</v>
      </c>
      <c r="P90" s="2">
        <f t="shared" si="12"/>
        <v>14</v>
      </c>
      <c r="Q90" s="2"/>
      <c r="R90" s="2">
        <v>0.1875</v>
      </c>
      <c r="S90" s="2">
        <f t="shared" si="13"/>
        <v>0.1875</v>
      </c>
      <c r="T90" s="2"/>
      <c r="U90" s="20">
        <f t="shared" si="14"/>
        <v>0.93333333333333335</v>
      </c>
      <c r="V90" s="4">
        <v>10</v>
      </c>
      <c r="W90" s="2">
        <v>10</v>
      </c>
      <c r="X90" s="2">
        <v>0</v>
      </c>
      <c r="Y90" s="2">
        <v>10</v>
      </c>
      <c r="Z90" s="4">
        <f t="shared" si="15"/>
        <v>8.75</v>
      </c>
      <c r="AA90" s="2">
        <v>9.25</v>
      </c>
      <c r="AB90" s="20">
        <f t="shared" si="16"/>
        <v>10</v>
      </c>
      <c r="AC90" s="2">
        <f t="shared" si="17"/>
        <v>10</v>
      </c>
    </row>
    <row r="91" spans="1:29" ht="15.6" x14ac:dyDescent="0.3">
      <c r="A91" s="2"/>
      <c r="B91" s="2">
        <v>77</v>
      </c>
      <c r="C91" s="2" t="s">
        <v>248</v>
      </c>
      <c r="D91" s="2" t="s">
        <v>16</v>
      </c>
      <c r="E91" s="2" t="s">
        <v>249</v>
      </c>
      <c r="F91" s="2" t="s">
        <v>18</v>
      </c>
      <c r="G91" s="2" t="s">
        <v>250</v>
      </c>
      <c r="H91" s="2" t="s">
        <v>63</v>
      </c>
      <c r="I91" s="2" t="s">
        <v>64</v>
      </c>
      <c r="J91" s="2" t="s">
        <v>65</v>
      </c>
      <c r="K91" s="2" t="s">
        <v>23</v>
      </c>
      <c r="L91" s="2" t="s">
        <v>69</v>
      </c>
      <c r="M91" s="28">
        <v>9.08</v>
      </c>
      <c r="N91" s="2">
        <v>8</v>
      </c>
      <c r="O91" s="2">
        <v>8</v>
      </c>
      <c r="P91" s="2">
        <f t="shared" si="12"/>
        <v>16</v>
      </c>
      <c r="Q91" s="2">
        <v>0.125</v>
      </c>
      <c r="R91" s="2">
        <v>0.23624999999999999</v>
      </c>
      <c r="S91" s="2">
        <f t="shared" si="13"/>
        <v>0.36124999999999996</v>
      </c>
      <c r="T91" s="2">
        <v>1</v>
      </c>
      <c r="U91" s="20">
        <f t="shared" si="14"/>
        <v>1</v>
      </c>
      <c r="V91" s="4">
        <v>10</v>
      </c>
      <c r="W91" s="2">
        <v>10</v>
      </c>
      <c r="X91" s="2">
        <v>10</v>
      </c>
      <c r="Y91" s="2">
        <v>9.5</v>
      </c>
      <c r="Z91" s="4">
        <f t="shared" si="15"/>
        <v>9.75</v>
      </c>
      <c r="AA91" s="2">
        <v>9.25</v>
      </c>
      <c r="AB91" s="20">
        <f t="shared" si="16"/>
        <v>10</v>
      </c>
      <c r="AC91" s="2">
        <f t="shared" si="17"/>
        <v>10</v>
      </c>
    </row>
    <row r="92" spans="1:29" ht="15.6" x14ac:dyDescent="0.3">
      <c r="A92" s="2"/>
      <c r="B92" s="2">
        <v>86</v>
      </c>
      <c r="C92" s="2" t="s">
        <v>248</v>
      </c>
      <c r="D92" s="2" t="s">
        <v>16</v>
      </c>
      <c r="E92" s="2" t="s">
        <v>249</v>
      </c>
      <c r="F92" s="2" t="s">
        <v>18</v>
      </c>
      <c r="G92" s="2" t="s">
        <v>250</v>
      </c>
      <c r="H92" s="2" t="s">
        <v>168</v>
      </c>
      <c r="I92" s="2" t="s">
        <v>169</v>
      </c>
      <c r="J92" s="2" t="s">
        <v>372</v>
      </c>
      <c r="K92" s="2" t="s">
        <v>23</v>
      </c>
      <c r="L92" s="2" t="s">
        <v>102</v>
      </c>
      <c r="M92" s="28">
        <v>10.0625</v>
      </c>
      <c r="N92" s="2">
        <v>5</v>
      </c>
      <c r="O92" s="2">
        <v>3</v>
      </c>
      <c r="P92" s="2">
        <f t="shared" si="12"/>
        <v>8</v>
      </c>
      <c r="Q92" s="2"/>
      <c r="R92" s="2"/>
      <c r="S92" s="2">
        <f t="shared" si="13"/>
        <v>0</v>
      </c>
      <c r="T92" s="2"/>
      <c r="U92" s="20">
        <f t="shared" si="14"/>
        <v>0.53333333333333333</v>
      </c>
      <c r="V92" s="4">
        <v>10</v>
      </c>
      <c r="W92" s="2">
        <v>10</v>
      </c>
      <c r="X92" s="2">
        <v>10</v>
      </c>
      <c r="Y92" s="2">
        <v>10</v>
      </c>
      <c r="Z92" s="4">
        <f t="shared" si="15"/>
        <v>10</v>
      </c>
      <c r="AA92" s="2">
        <v>9.5</v>
      </c>
      <c r="AB92" s="20">
        <f t="shared" si="16"/>
        <v>10</v>
      </c>
      <c r="AC92" s="2">
        <f t="shared" si="17"/>
        <v>10</v>
      </c>
    </row>
    <row r="93" spans="1:29" ht="15.6" x14ac:dyDescent="0.3">
      <c r="A93" s="2"/>
      <c r="B93" s="2">
        <v>88</v>
      </c>
      <c r="C93" s="2" t="s">
        <v>248</v>
      </c>
      <c r="D93" s="2" t="s">
        <v>16</v>
      </c>
      <c r="E93" s="2" t="s">
        <v>249</v>
      </c>
      <c r="F93" s="2" t="s">
        <v>18</v>
      </c>
      <c r="G93" s="2" t="s">
        <v>250</v>
      </c>
      <c r="H93" s="2" t="s">
        <v>170</v>
      </c>
      <c r="I93" s="2" t="s">
        <v>171</v>
      </c>
      <c r="J93" s="2" t="s">
        <v>374</v>
      </c>
      <c r="K93" s="2" t="s">
        <v>23</v>
      </c>
      <c r="L93" s="18" t="s">
        <v>282</v>
      </c>
      <c r="M93" s="27">
        <v>8</v>
      </c>
      <c r="N93" s="18">
        <v>6</v>
      </c>
      <c r="O93" s="18">
        <v>15</v>
      </c>
      <c r="P93" s="2">
        <f t="shared" si="12"/>
        <v>21</v>
      </c>
      <c r="Q93" s="18"/>
      <c r="R93" s="18">
        <v>0.125</v>
      </c>
      <c r="S93" s="2">
        <f t="shared" si="13"/>
        <v>0.125</v>
      </c>
      <c r="T93" s="2"/>
      <c r="U93" s="20">
        <f t="shared" si="14"/>
        <v>1</v>
      </c>
      <c r="V93" s="4">
        <v>9.5</v>
      </c>
      <c r="W93" s="2">
        <v>9.5</v>
      </c>
      <c r="X93" s="2">
        <v>10</v>
      </c>
      <c r="Y93" s="2">
        <v>9.5</v>
      </c>
      <c r="Z93" s="4">
        <f t="shared" si="15"/>
        <v>9.5625</v>
      </c>
      <c r="AA93" s="2">
        <v>9.75</v>
      </c>
      <c r="AB93" s="20">
        <f t="shared" si="16"/>
        <v>10</v>
      </c>
      <c r="AC93" s="2">
        <f t="shared" si="17"/>
        <v>10</v>
      </c>
    </row>
    <row r="94" spans="1:29" ht="15.6" x14ac:dyDescent="0.3">
      <c r="A94" s="2"/>
      <c r="B94" s="2">
        <v>91</v>
      </c>
      <c r="C94" s="2" t="s">
        <v>248</v>
      </c>
      <c r="D94" s="2" t="s">
        <v>16</v>
      </c>
      <c r="E94" s="2" t="s">
        <v>249</v>
      </c>
      <c r="F94" s="2" t="s">
        <v>18</v>
      </c>
      <c r="G94" s="2" t="s">
        <v>250</v>
      </c>
      <c r="H94" s="2" t="s">
        <v>188</v>
      </c>
      <c r="I94" s="2" t="s">
        <v>189</v>
      </c>
      <c r="J94" s="2" t="s">
        <v>376</v>
      </c>
      <c r="K94" s="2" t="s">
        <v>23</v>
      </c>
      <c r="L94" s="18" t="s">
        <v>294</v>
      </c>
      <c r="M94" s="28">
        <v>8.5625</v>
      </c>
      <c r="N94" s="18">
        <v>7</v>
      </c>
      <c r="O94" s="18">
        <v>1</v>
      </c>
      <c r="P94" s="2">
        <f t="shared" si="12"/>
        <v>8</v>
      </c>
      <c r="Q94" s="18"/>
      <c r="R94" s="18">
        <v>0.17499999999999999</v>
      </c>
      <c r="S94" s="2">
        <f t="shared" si="13"/>
        <v>0.17499999999999999</v>
      </c>
      <c r="T94" s="2"/>
      <c r="U94" s="20">
        <f t="shared" si="14"/>
        <v>0.53333333333333333</v>
      </c>
      <c r="V94" s="4">
        <v>9</v>
      </c>
      <c r="W94" s="2">
        <v>9</v>
      </c>
      <c r="X94" s="2">
        <v>10</v>
      </c>
      <c r="Y94" s="2">
        <v>10</v>
      </c>
      <c r="Z94" s="4">
        <f t="shared" si="15"/>
        <v>9.625</v>
      </c>
      <c r="AA94" s="2">
        <v>9.5</v>
      </c>
      <c r="AB94" s="20">
        <f t="shared" si="16"/>
        <v>9.975833333333334</v>
      </c>
      <c r="AC94" s="2">
        <f t="shared" si="17"/>
        <v>10</v>
      </c>
    </row>
    <row r="95" spans="1:29" ht="15.6" x14ac:dyDescent="0.3">
      <c r="A95" s="2"/>
      <c r="B95" s="2">
        <v>95</v>
      </c>
      <c r="C95" s="2" t="s">
        <v>248</v>
      </c>
      <c r="D95" s="2" t="s">
        <v>16</v>
      </c>
      <c r="E95" s="2" t="s">
        <v>249</v>
      </c>
      <c r="F95" s="2" t="s">
        <v>18</v>
      </c>
      <c r="G95" s="2" t="s">
        <v>250</v>
      </c>
      <c r="H95" s="2" t="s">
        <v>205</v>
      </c>
      <c r="I95" s="2" t="s">
        <v>379</v>
      </c>
      <c r="J95" s="2" t="s">
        <v>380</v>
      </c>
      <c r="K95" s="2" t="s">
        <v>23</v>
      </c>
      <c r="L95" s="18" t="s">
        <v>350</v>
      </c>
      <c r="M95" s="28">
        <v>7.9375</v>
      </c>
      <c r="N95" s="18">
        <v>5</v>
      </c>
      <c r="O95" s="18">
        <v>2</v>
      </c>
      <c r="P95" s="2">
        <f t="shared" si="12"/>
        <v>7</v>
      </c>
      <c r="Q95" s="18"/>
      <c r="R95" s="18"/>
      <c r="S95" s="2">
        <f t="shared" si="13"/>
        <v>0</v>
      </c>
      <c r="T95" s="2"/>
      <c r="U95" s="20">
        <f t="shared" si="14"/>
        <v>0.46666666666666667</v>
      </c>
      <c r="V95" s="4">
        <v>9.5</v>
      </c>
      <c r="W95" s="2">
        <v>10</v>
      </c>
      <c r="X95" s="2">
        <v>0</v>
      </c>
      <c r="Y95" s="2">
        <v>10</v>
      </c>
      <c r="Z95" s="4">
        <f t="shared" si="15"/>
        <v>8.625</v>
      </c>
      <c r="AA95" s="2">
        <v>10</v>
      </c>
      <c r="AB95" s="20">
        <f t="shared" si="16"/>
        <v>9.7791666666666668</v>
      </c>
      <c r="AC95" s="2">
        <f t="shared" si="17"/>
        <v>10</v>
      </c>
    </row>
    <row r="96" spans="1:29" ht="15.6" x14ac:dyDescent="0.3">
      <c r="A96" s="2"/>
      <c r="B96" s="2">
        <v>99</v>
      </c>
      <c r="C96" s="2" t="s">
        <v>248</v>
      </c>
      <c r="D96" s="2" t="s">
        <v>16</v>
      </c>
      <c r="E96" s="2" t="s">
        <v>249</v>
      </c>
      <c r="F96" s="2" t="s">
        <v>18</v>
      </c>
      <c r="G96" s="2" t="s">
        <v>250</v>
      </c>
      <c r="H96" s="2" t="s">
        <v>192</v>
      </c>
      <c r="I96" s="2" t="s">
        <v>193</v>
      </c>
      <c r="J96" s="2" t="s">
        <v>384</v>
      </c>
      <c r="K96" s="2" t="s">
        <v>23</v>
      </c>
      <c r="L96" s="2" t="s">
        <v>76</v>
      </c>
      <c r="M96" s="28">
        <v>9.875</v>
      </c>
      <c r="N96" s="2">
        <v>8</v>
      </c>
      <c r="O96" s="2">
        <v>12</v>
      </c>
      <c r="P96" s="2">
        <f t="shared" si="12"/>
        <v>20</v>
      </c>
      <c r="Q96" s="2">
        <v>0.75</v>
      </c>
      <c r="R96" s="2">
        <v>0.32500000000000001</v>
      </c>
      <c r="S96" s="2">
        <f t="shared" si="13"/>
        <v>1.075</v>
      </c>
      <c r="T96" s="2"/>
      <c r="U96" s="20">
        <f t="shared" si="14"/>
        <v>1</v>
      </c>
      <c r="V96" s="4">
        <v>9.5</v>
      </c>
      <c r="W96" s="2">
        <v>10</v>
      </c>
      <c r="X96" s="2">
        <v>10</v>
      </c>
      <c r="Y96" s="2">
        <v>10</v>
      </c>
      <c r="Z96" s="4">
        <f t="shared" si="15"/>
        <v>9.875</v>
      </c>
      <c r="AA96" s="2">
        <v>9.25</v>
      </c>
      <c r="AB96" s="20">
        <f t="shared" si="16"/>
        <v>10</v>
      </c>
      <c r="AC96" s="2">
        <f t="shared" si="17"/>
        <v>10</v>
      </c>
    </row>
    <row r="97" spans="1:29" x14ac:dyDescent="0.3">
      <c r="A97" s="2"/>
      <c r="B97" s="2">
        <v>100</v>
      </c>
      <c r="C97" s="2" t="s">
        <v>248</v>
      </c>
      <c r="D97" s="2" t="s">
        <v>16</v>
      </c>
      <c r="E97" s="2" t="s">
        <v>249</v>
      </c>
      <c r="F97" s="2" t="s">
        <v>18</v>
      </c>
      <c r="G97" s="2" t="s">
        <v>250</v>
      </c>
      <c r="H97" s="2" t="s">
        <v>174</v>
      </c>
      <c r="I97" s="2" t="s">
        <v>175</v>
      </c>
      <c r="J97" s="2" t="s">
        <v>322</v>
      </c>
      <c r="K97" s="2" t="s">
        <v>23</v>
      </c>
      <c r="L97" s="10" t="s">
        <v>270</v>
      </c>
      <c r="M97" s="25">
        <v>8.125</v>
      </c>
      <c r="N97" s="10">
        <v>5</v>
      </c>
      <c r="O97" s="10"/>
      <c r="P97" s="2">
        <f t="shared" ref="P97:P128" si="18">O97+N97</f>
        <v>5</v>
      </c>
      <c r="Q97" s="10"/>
      <c r="R97" s="10">
        <v>0.25</v>
      </c>
      <c r="S97" s="2">
        <f t="shared" ref="S97:S128" si="19">R97+Q97</f>
        <v>0.25</v>
      </c>
      <c r="T97" s="10"/>
      <c r="U97" s="20">
        <f t="shared" ref="U97:U128" si="20">IF(T97*AA97*5/100+IF(P97&gt;15,1,P97/15)&gt;1,1,T97*AA97*5/100+IF(P97&gt;15,1,P97/15))</f>
        <v>0.33333333333333331</v>
      </c>
      <c r="V97" s="4">
        <v>10</v>
      </c>
      <c r="W97" s="2">
        <v>9.5</v>
      </c>
      <c r="X97" s="2">
        <v>10</v>
      </c>
      <c r="Y97" s="2">
        <v>9</v>
      </c>
      <c r="Z97" s="4">
        <f t="shared" ref="Z97:Z128" si="21">(V97*2+W97+X97+Y97*4)/8</f>
        <v>9.4375</v>
      </c>
      <c r="AA97" s="2">
        <v>10</v>
      </c>
      <c r="AB97" s="20">
        <f t="shared" ref="AB97:AB128" si="22">IF(M97*0.2+Z97*0.2+U97+IF(AA97+S97&gt;10,10,AA97+S97)*0.6&gt;10,10,M97*0.2+Z97*0.2+U97+IF(AA97+S97&gt;10,10,AA97+S97)*0.6)</f>
        <v>9.8458333333333332</v>
      </c>
      <c r="AC97" s="2">
        <f t="shared" ref="AC97:AC128" si="23">MROUND(AB97,0.5)</f>
        <v>10</v>
      </c>
    </row>
    <row r="98" spans="1:29" ht="15.6" x14ac:dyDescent="0.3">
      <c r="A98" s="2"/>
      <c r="B98" s="2">
        <v>102</v>
      </c>
      <c r="C98" s="2" t="s">
        <v>248</v>
      </c>
      <c r="D98" s="2" t="s">
        <v>16</v>
      </c>
      <c r="E98" s="2" t="s">
        <v>249</v>
      </c>
      <c r="F98" s="2" t="s">
        <v>18</v>
      </c>
      <c r="G98" s="2" t="s">
        <v>250</v>
      </c>
      <c r="H98" s="2" t="s">
        <v>176</v>
      </c>
      <c r="I98" s="2" t="s">
        <v>177</v>
      </c>
      <c r="J98" s="2" t="s">
        <v>385</v>
      </c>
      <c r="K98" s="2" t="s">
        <v>23</v>
      </c>
      <c r="L98" s="18" t="s">
        <v>350</v>
      </c>
      <c r="M98" s="28">
        <v>7.9375</v>
      </c>
      <c r="N98" s="18">
        <v>7</v>
      </c>
      <c r="O98" s="18"/>
      <c r="P98" s="2">
        <f t="shared" si="18"/>
        <v>7</v>
      </c>
      <c r="Q98" s="18"/>
      <c r="R98" s="18">
        <v>0.25</v>
      </c>
      <c r="S98" s="2">
        <f t="shared" si="19"/>
        <v>0.25</v>
      </c>
      <c r="T98" s="2"/>
      <c r="U98" s="20">
        <f t="shared" si="20"/>
        <v>0.46666666666666667</v>
      </c>
      <c r="V98" s="4">
        <v>10</v>
      </c>
      <c r="W98" s="2">
        <v>10</v>
      </c>
      <c r="X98" s="2">
        <v>10</v>
      </c>
      <c r="Y98" s="2">
        <v>10</v>
      </c>
      <c r="Z98" s="4">
        <f t="shared" si="21"/>
        <v>10</v>
      </c>
      <c r="AA98" s="2">
        <v>10</v>
      </c>
      <c r="AB98" s="20">
        <f t="shared" si="22"/>
        <v>10</v>
      </c>
      <c r="AC98" s="2">
        <f t="shared" si="23"/>
        <v>10</v>
      </c>
    </row>
    <row r="99" spans="1:29" x14ac:dyDescent="0.3">
      <c r="A99" s="2"/>
      <c r="B99" s="2">
        <v>104</v>
      </c>
      <c r="C99" s="2" t="s">
        <v>248</v>
      </c>
      <c r="D99" s="2" t="s">
        <v>16</v>
      </c>
      <c r="E99" s="2" t="s">
        <v>249</v>
      </c>
      <c r="F99" s="2" t="s">
        <v>18</v>
      </c>
      <c r="G99" s="2" t="s">
        <v>250</v>
      </c>
      <c r="H99" s="2" t="s">
        <v>178</v>
      </c>
      <c r="I99" s="2" t="s">
        <v>179</v>
      </c>
      <c r="J99" s="2" t="s">
        <v>386</v>
      </c>
      <c r="K99" s="2" t="s">
        <v>23</v>
      </c>
      <c r="L99" s="2" t="s">
        <v>270</v>
      </c>
      <c r="M99" s="25">
        <v>8.125</v>
      </c>
      <c r="N99" s="2">
        <v>6</v>
      </c>
      <c r="O99" s="2">
        <v>2</v>
      </c>
      <c r="P99" s="2">
        <f t="shared" si="18"/>
        <v>8</v>
      </c>
      <c r="Q99" s="2"/>
      <c r="R99" s="2">
        <v>0.125</v>
      </c>
      <c r="S99" s="2">
        <f t="shared" si="19"/>
        <v>0.125</v>
      </c>
      <c r="T99" s="2"/>
      <c r="U99" s="20">
        <f t="shared" si="20"/>
        <v>0.53333333333333333</v>
      </c>
      <c r="V99" s="4">
        <v>10</v>
      </c>
      <c r="W99" s="2">
        <v>9.5</v>
      </c>
      <c r="X99" s="2">
        <v>10</v>
      </c>
      <c r="Y99" s="2">
        <v>9</v>
      </c>
      <c r="Z99" s="4">
        <f t="shared" si="21"/>
        <v>9.4375</v>
      </c>
      <c r="AA99" s="2">
        <v>10</v>
      </c>
      <c r="AB99" s="20">
        <f t="shared" si="22"/>
        <v>10</v>
      </c>
      <c r="AC99" s="2">
        <f t="shared" si="23"/>
        <v>10</v>
      </c>
    </row>
    <row r="100" spans="1:29" x14ac:dyDescent="0.3">
      <c r="A100" s="2"/>
      <c r="B100" s="2">
        <v>105</v>
      </c>
      <c r="C100" s="2" t="s">
        <v>248</v>
      </c>
      <c r="D100" s="2" t="s">
        <v>16</v>
      </c>
      <c r="E100" s="2" t="s">
        <v>249</v>
      </c>
      <c r="F100" s="2" t="s">
        <v>18</v>
      </c>
      <c r="G100" s="2" t="s">
        <v>250</v>
      </c>
      <c r="H100" s="2" t="s">
        <v>180</v>
      </c>
      <c r="I100" s="2" t="s">
        <v>181</v>
      </c>
      <c r="J100" s="2" t="s">
        <v>387</v>
      </c>
      <c r="K100" s="2" t="s">
        <v>23</v>
      </c>
      <c r="L100" s="2" t="s">
        <v>270</v>
      </c>
      <c r="M100" s="25">
        <v>8.125</v>
      </c>
      <c r="N100" s="2">
        <v>3</v>
      </c>
      <c r="O100" s="2">
        <v>3</v>
      </c>
      <c r="P100" s="2">
        <f t="shared" si="18"/>
        <v>6</v>
      </c>
      <c r="Q100" s="2"/>
      <c r="R100" s="2">
        <v>0.3125</v>
      </c>
      <c r="S100" s="2">
        <f t="shared" si="19"/>
        <v>0.3125</v>
      </c>
      <c r="T100" s="2"/>
      <c r="U100" s="20">
        <f t="shared" si="20"/>
        <v>0.4</v>
      </c>
      <c r="V100" s="4">
        <v>10</v>
      </c>
      <c r="W100" s="2">
        <v>9.5</v>
      </c>
      <c r="X100" s="2">
        <v>10</v>
      </c>
      <c r="Y100" s="2">
        <v>9</v>
      </c>
      <c r="Z100" s="4">
        <f t="shared" si="21"/>
        <v>9.4375</v>
      </c>
      <c r="AA100" s="2">
        <v>10</v>
      </c>
      <c r="AB100" s="20">
        <f t="shared" si="22"/>
        <v>9.9124999999999996</v>
      </c>
      <c r="AC100" s="2">
        <f t="shared" si="23"/>
        <v>10</v>
      </c>
    </row>
    <row r="101" spans="1:29" ht="15.6" x14ac:dyDescent="0.3">
      <c r="A101" s="2"/>
      <c r="B101" s="2">
        <v>112</v>
      </c>
      <c r="C101" s="2" t="s">
        <v>248</v>
      </c>
      <c r="D101" s="2" t="s">
        <v>16</v>
      </c>
      <c r="E101" s="2" t="s">
        <v>249</v>
      </c>
      <c r="F101" s="2" t="s">
        <v>18</v>
      </c>
      <c r="G101" s="2" t="s">
        <v>250</v>
      </c>
      <c r="H101" s="2" t="s">
        <v>182</v>
      </c>
      <c r="I101" s="2" t="s">
        <v>183</v>
      </c>
      <c r="J101" s="2" t="s">
        <v>386</v>
      </c>
      <c r="K101" s="2" t="s">
        <v>23</v>
      </c>
      <c r="L101" s="2" t="s">
        <v>102</v>
      </c>
      <c r="M101" s="28">
        <v>10.0625</v>
      </c>
      <c r="N101" s="2">
        <v>5</v>
      </c>
      <c r="O101" s="2">
        <v>13</v>
      </c>
      <c r="P101" s="2">
        <f t="shared" si="18"/>
        <v>18</v>
      </c>
      <c r="Q101" s="2">
        <v>0.75</v>
      </c>
      <c r="R101" s="2">
        <v>8.7499999999999994E-2</v>
      </c>
      <c r="S101" s="2">
        <f t="shared" si="19"/>
        <v>0.83750000000000002</v>
      </c>
      <c r="T101" s="2">
        <v>1</v>
      </c>
      <c r="U101" s="20">
        <f t="shared" si="20"/>
        <v>1</v>
      </c>
      <c r="V101" s="4">
        <v>10</v>
      </c>
      <c r="W101" s="2">
        <v>10</v>
      </c>
      <c r="X101" s="2">
        <v>10</v>
      </c>
      <c r="Y101" s="2">
        <v>10</v>
      </c>
      <c r="Z101" s="4">
        <f t="shared" si="21"/>
        <v>10</v>
      </c>
      <c r="AA101" s="2">
        <v>9.25</v>
      </c>
      <c r="AB101" s="20">
        <f t="shared" si="22"/>
        <v>10</v>
      </c>
      <c r="AC101" s="2">
        <f t="shared" si="23"/>
        <v>10</v>
      </c>
    </row>
    <row r="102" spans="1:29" ht="15.6" x14ac:dyDescent="0.3">
      <c r="A102" s="2"/>
      <c r="B102" s="2">
        <v>113</v>
      </c>
      <c r="C102" s="2" t="s">
        <v>248</v>
      </c>
      <c r="D102" s="2" t="s">
        <v>16</v>
      </c>
      <c r="E102" s="2" t="s">
        <v>249</v>
      </c>
      <c r="F102" s="2" t="s">
        <v>18</v>
      </c>
      <c r="G102" s="2" t="s">
        <v>250</v>
      </c>
      <c r="H102" s="2" t="s">
        <v>219</v>
      </c>
      <c r="I102" s="2" t="s">
        <v>220</v>
      </c>
      <c r="J102" s="2" t="s">
        <v>393</v>
      </c>
      <c r="K102" s="2" t="s">
        <v>23</v>
      </c>
      <c r="L102" s="2" t="s">
        <v>257</v>
      </c>
      <c r="M102" s="28">
        <v>6.625</v>
      </c>
      <c r="N102" s="2">
        <v>5</v>
      </c>
      <c r="O102" s="2">
        <v>5</v>
      </c>
      <c r="P102" s="2">
        <f t="shared" si="18"/>
        <v>10</v>
      </c>
      <c r="Q102" s="2"/>
      <c r="R102" s="2">
        <v>3.7499999999999999E-2</v>
      </c>
      <c r="S102" s="2">
        <f t="shared" si="19"/>
        <v>3.7499999999999999E-2</v>
      </c>
      <c r="T102" s="2"/>
      <c r="U102" s="20">
        <f t="shared" si="20"/>
        <v>0.66666666666666663</v>
      </c>
      <c r="V102" s="4">
        <v>9</v>
      </c>
      <c r="W102" s="2">
        <v>8</v>
      </c>
      <c r="X102" s="2">
        <v>10</v>
      </c>
      <c r="Y102" s="2">
        <v>10</v>
      </c>
      <c r="Z102" s="4">
        <f t="shared" si="21"/>
        <v>9.5</v>
      </c>
      <c r="AA102" s="2">
        <v>9.75</v>
      </c>
      <c r="AB102" s="20">
        <f t="shared" si="22"/>
        <v>9.7641666666666662</v>
      </c>
      <c r="AC102" s="2">
        <f t="shared" si="23"/>
        <v>10</v>
      </c>
    </row>
    <row r="103" spans="1:29" ht="15.6" x14ac:dyDescent="0.3">
      <c r="A103" s="2"/>
      <c r="B103" s="2">
        <v>115</v>
      </c>
      <c r="C103" s="2" t="s">
        <v>248</v>
      </c>
      <c r="D103" s="2" t="s">
        <v>16</v>
      </c>
      <c r="E103" s="2" t="s">
        <v>249</v>
      </c>
      <c r="F103" s="2" t="s">
        <v>18</v>
      </c>
      <c r="G103" s="2" t="s">
        <v>250</v>
      </c>
      <c r="H103" s="2" t="s">
        <v>196</v>
      </c>
      <c r="I103" s="2" t="s">
        <v>197</v>
      </c>
      <c r="J103" s="2" t="s">
        <v>395</v>
      </c>
      <c r="K103" s="2" t="s">
        <v>23</v>
      </c>
      <c r="L103" s="2" t="s">
        <v>76</v>
      </c>
      <c r="M103" s="28">
        <v>9.875</v>
      </c>
      <c r="N103" s="2">
        <v>8</v>
      </c>
      <c r="O103" s="2">
        <v>3</v>
      </c>
      <c r="P103" s="2">
        <f t="shared" si="18"/>
        <v>11</v>
      </c>
      <c r="Q103" s="2"/>
      <c r="R103" s="2">
        <v>0.21249999999999999</v>
      </c>
      <c r="S103" s="2">
        <f t="shared" si="19"/>
        <v>0.21249999999999999</v>
      </c>
      <c r="T103" s="2"/>
      <c r="U103" s="20">
        <f t="shared" si="20"/>
        <v>0.73333333333333328</v>
      </c>
      <c r="V103" s="4">
        <v>10</v>
      </c>
      <c r="W103" s="2">
        <v>10</v>
      </c>
      <c r="X103" s="2">
        <v>10</v>
      </c>
      <c r="Y103" s="2">
        <v>10</v>
      </c>
      <c r="Z103" s="4">
        <f t="shared" si="21"/>
        <v>10</v>
      </c>
      <c r="AA103" s="2">
        <v>10</v>
      </c>
      <c r="AB103" s="20">
        <f t="shared" si="22"/>
        <v>10</v>
      </c>
      <c r="AC103" s="2">
        <f t="shared" si="23"/>
        <v>10</v>
      </c>
    </row>
    <row r="104" spans="1:29" x14ac:dyDescent="0.3">
      <c r="A104" s="3" t="s">
        <v>229</v>
      </c>
      <c r="B104" s="2" t="s">
        <v>230</v>
      </c>
      <c r="C104" s="2" t="s">
        <v>231</v>
      </c>
      <c r="D104" s="2"/>
      <c r="E104" s="2"/>
      <c r="F104" s="2"/>
      <c r="G104" s="2" t="s">
        <v>232</v>
      </c>
      <c r="H104" s="2" t="s">
        <v>233</v>
      </c>
      <c r="I104" s="2" t="s">
        <v>1</v>
      </c>
      <c r="J104" s="2" t="s">
        <v>410</v>
      </c>
      <c r="K104" s="2"/>
      <c r="L104" s="2" t="s">
        <v>2</v>
      </c>
      <c r="M104" s="19" t="s">
        <v>234</v>
      </c>
      <c r="N104" s="19" t="s">
        <v>235</v>
      </c>
      <c r="O104" s="19" t="s">
        <v>236</v>
      </c>
      <c r="P104" s="19" t="s">
        <v>237</v>
      </c>
      <c r="Q104" s="19" t="s">
        <v>238</v>
      </c>
      <c r="R104" s="19" t="s">
        <v>239</v>
      </c>
      <c r="S104" s="19" t="s">
        <v>143</v>
      </c>
      <c r="T104" s="19" t="s">
        <v>240</v>
      </c>
      <c r="U104" s="21" t="s">
        <v>12</v>
      </c>
      <c r="V104" s="4" t="s">
        <v>8</v>
      </c>
      <c r="W104" s="2" t="s">
        <v>241</v>
      </c>
      <c r="X104" s="2" t="s">
        <v>242</v>
      </c>
      <c r="Y104" s="2" t="s">
        <v>243</v>
      </c>
      <c r="Z104" s="15" t="s">
        <v>244</v>
      </c>
      <c r="AA104" s="26" t="s">
        <v>13</v>
      </c>
      <c r="AB104" s="20" t="s">
        <v>14</v>
      </c>
      <c r="AC104" s="19" t="s">
        <v>245</v>
      </c>
    </row>
    <row r="105" spans="1:29" ht="15.6" x14ac:dyDescent="0.3">
      <c r="A105" s="2"/>
      <c r="B105" s="13">
        <v>24</v>
      </c>
      <c r="C105" s="13" t="s">
        <v>248</v>
      </c>
      <c r="D105" s="13" t="s">
        <v>16</v>
      </c>
      <c r="E105" s="13" t="s">
        <v>249</v>
      </c>
      <c r="F105" s="13" t="s">
        <v>18</v>
      </c>
      <c r="G105" s="13" t="s">
        <v>250</v>
      </c>
      <c r="H105" s="13" t="s">
        <v>310</v>
      </c>
      <c r="I105" s="13" t="s">
        <v>311</v>
      </c>
      <c r="J105" s="13" t="s">
        <v>312</v>
      </c>
      <c r="K105" s="13" t="s">
        <v>23</v>
      </c>
      <c r="L105" s="38" t="s">
        <v>282</v>
      </c>
      <c r="M105" s="27">
        <v>8</v>
      </c>
      <c r="N105" s="38">
        <v>2</v>
      </c>
      <c r="O105" s="38"/>
      <c r="P105" s="2">
        <f>O105+N105</f>
        <v>2</v>
      </c>
      <c r="Q105" s="38">
        <v>0.25</v>
      </c>
      <c r="R105" s="38"/>
      <c r="S105" s="2">
        <f>R105+Q105</f>
        <v>0.25</v>
      </c>
      <c r="T105" s="13"/>
      <c r="U105" s="20">
        <f>IF(T105*AA105*5/100+IF(P105&gt;15,1,P105/15)&gt;1,1,T105*AA105*5/100+IF(P105&gt;15,1,P105/15))</f>
        <v>0.13333333333333333</v>
      </c>
      <c r="V105" s="14"/>
      <c r="W105" s="13">
        <v>9.5</v>
      </c>
      <c r="X105" s="13">
        <v>10</v>
      </c>
      <c r="Y105" s="13"/>
      <c r="Z105" s="4">
        <f>(V105*2+W105+X105+Y105*4)/8</f>
        <v>2.4375</v>
      </c>
      <c r="AA105" s="3"/>
      <c r="AB105" s="20">
        <f>IF(M105*0.2+Z105*0.2+U105+IF(AA105+S105&gt;10,10,AA105+S105)*0.6&gt;10,10,M105*0.2+Z105*0.2+U105+IF(AA105+S105&gt;10,10,AA105+S105)*0.6)</f>
        <v>2.3708333333333336</v>
      </c>
      <c r="AC105" s="2"/>
    </row>
    <row r="106" spans="1:29" ht="15.6" x14ac:dyDescent="0.3">
      <c r="A106" s="16"/>
      <c r="B106" s="2">
        <v>78</v>
      </c>
      <c r="C106" s="2" t="s">
        <v>248</v>
      </c>
      <c r="D106" s="2" t="s">
        <v>16</v>
      </c>
      <c r="E106" s="2" t="s">
        <v>249</v>
      </c>
      <c r="F106" s="2" t="s">
        <v>18</v>
      </c>
      <c r="G106" s="2" t="s">
        <v>250</v>
      </c>
      <c r="H106" s="2" t="s">
        <v>96</v>
      </c>
      <c r="I106" s="2" t="s">
        <v>97</v>
      </c>
      <c r="J106" s="2" t="s">
        <v>98</v>
      </c>
      <c r="K106" s="2" t="s">
        <v>23</v>
      </c>
      <c r="L106" s="18" t="s">
        <v>287</v>
      </c>
      <c r="M106" s="28">
        <v>7.375</v>
      </c>
      <c r="N106" s="18">
        <v>3</v>
      </c>
      <c r="O106" s="18"/>
      <c r="P106" s="2">
        <f>O106+N106</f>
        <v>3</v>
      </c>
      <c r="Q106" s="18"/>
      <c r="R106" s="18">
        <v>1.7500000000000002E-2</v>
      </c>
      <c r="S106" s="2">
        <f>R106+Q106</f>
        <v>1.7500000000000002E-2</v>
      </c>
      <c r="T106" s="2"/>
      <c r="U106" s="20">
        <f>IF(T106*AA106*5/100+IF(P106&gt;15,1,P106/15)&gt;1,1,T106*AA106*5/100+IF(P106&gt;15,1,P106/15))</f>
        <v>0.2</v>
      </c>
      <c r="V106" s="4">
        <v>10</v>
      </c>
      <c r="W106" s="2">
        <v>10</v>
      </c>
      <c r="X106" s="2">
        <v>10</v>
      </c>
      <c r="Y106" s="2">
        <v>10</v>
      </c>
      <c r="Z106" s="4">
        <f>(V106*2+W106+X106+Y106*4)/8</f>
        <v>10</v>
      </c>
      <c r="AA106" s="3"/>
      <c r="AB106" s="20">
        <f>IF(M106*0.2+Z106*0.2+U106+IF(AA106+S106&gt;10,10,AA106+S106)*0.6&gt;10,10,M106*0.2+Z106*0.2+U106+IF(AA106+S106&gt;10,10,AA106+S106)*0.6)</f>
        <v>3.6855000000000002</v>
      </c>
      <c r="AC106" s="2"/>
    </row>
    <row r="107" spans="1:29" x14ac:dyDescent="0.3">
      <c r="B107" s="1" t="s">
        <v>0</v>
      </c>
    </row>
    <row r="108" spans="1:29" x14ac:dyDescent="0.3">
      <c r="B108" s="2">
        <v>1</v>
      </c>
      <c r="C108" s="2" t="s">
        <v>15</v>
      </c>
      <c r="D108" s="2" t="s">
        <v>16</v>
      </c>
      <c r="E108" s="2" t="s">
        <v>17</v>
      </c>
      <c r="F108" s="2" t="s">
        <v>18</v>
      </c>
      <c r="G108" s="2" t="s">
        <v>19</v>
      </c>
      <c r="H108" s="2" t="s">
        <v>119</v>
      </c>
      <c r="I108" s="2" t="s">
        <v>120</v>
      </c>
      <c r="J108" t="s">
        <v>121</v>
      </c>
      <c r="K108" t="s">
        <v>122</v>
      </c>
    </row>
    <row r="109" spans="1:29" x14ac:dyDescent="0.3">
      <c r="B109" s="2">
        <v>2</v>
      </c>
      <c r="C109" s="2" t="s">
        <v>15</v>
      </c>
      <c r="D109" s="2" t="s">
        <v>16</v>
      </c>
      <c r="E109" s="2" t="s">
        <v>17</v>
      </c>
      <c r="F109" s="2" t="s">
        <v>18</v>
      </c>
      <c r="G109" s="2" t="s">
        <v>19</v>
      </c>
      <c r="H109" s="2" t="s">
        <v>123</v>
      </c>
      <c r="I109" s="2" t="s">
        <v>124</v>
      </c>
      <c r="J109" t="s">
        <v>125</v>
      </c>
      <c r="K109" t="s">
        <v>122</v>
      </c>
    </row>
    <row r="110" spans="1:29" x14ac:dyDescent="0.3">
      <c r="B110" s="2">
        <v>3</v>
      </c>
      <c r="C110" s="2" t="s">
        <v>15</v>
      </c>
      <c r="D110" s="2" t="s">
        <v>16</v>
      </c>
      <c r="E110" s="2" t="s">
        <v>17</v>
      </c>
      <c r="F110" s="2" t="s">
        <v>18</v>
      </c>
      <c r="G110" s="2" t="s">
        <v>19</v>
      </c>
      <c r="H110" s="2" t="s">
        <v>126</v>
      </c>
      <c r="I110" s="2" t="s">
        <v>127</v>
      </c>
      <c r="J110" t="s">
        <v>128</v>
      </c>
      <c r="K110" t="s">
        <v>129</v>
      </c>
    </row>
    <row r="111" spans="1:29" x14ac:dyDescent="0.3">
      <c r="B111" s="2">
        <v>4</v>
      </c>
      <c r="C111" s="2" t="s">
        <v>15</v>
      </c>
      <c r="D111" s="2" t="s">
        <v>16</v>
      </c>
      <c r="E111" s="2" t="s">
        <v>17</v>
      </c>
      <c r="F111" s="2" t="s">
        <v>18</v>
      </c>
      <c r="G111" s="2" t="s">
        <v>19</v>
      </c>
      <c r="H111" s="2" t="s">
        <v>130</v>
      </c>
      <c r="I111" s="2" t="s">
        <v>131</v>
      </c>
      <c r="J111" t="s">
        <v>132</v>
      </c>
      <c r="K111" t="s">
        <v>122</v>
      </c>
    </row>
    <row r="112" spans="1:29" x14ac:dyDescent="0.3">
      <c r="A112" s="1" t="s">
        <v>397</v>
      </c>
      <c r="B112" s="2">
        <v>5</v>
      </c>
      <c r="C112" s="2" t="s">
        <v>15</v>
      </c>
      <c r="D112" s="2" t="s">
        <v>16</v>
      </c>
      <c r="E112" s="2" t="s">
        <v>17</v>
      </c>
      <c r="F112" s="2" t="s">
        <v>18</v>
      </c>
      <c r="G112" s="2" t="s">
        <v>19</v>
      </c>
      <c r="H112" s="2" t="s">
        <v>77</v>
      </c>
      <c r="I112" s="2" t="s">
        <v>78</v>
      </c>
      <c r="J112" t="s">
        <v>79</v>
      </c>
      <c r="K112" t="s">
        <v>23</v>
      </c>
      <c r="L112" t="s">
        <v>80</v>
      </c>
    </row>
    <row r="113" spans="2:28" x14ac:dyDescent="0.3">
      <c r="B113" s="2">
        <v>6</v>
      </c>
      <c r="C113" s="2" t="s">
        <v>15</v>
      </c>
      <c r="D113" s="2" t="s">
        <v>16</v>
      </c>
      <c r="E113" s="2" t="s">
        <v>17</v>
      </c>
      <c r="F113" s="2" t="s">
        <v>18</v>
      </c>
      <c r="G113" s="2" t="s">
        <v>19</v>
      </c>
      <c r="H113" s="2" t="s">
        <v>133</v>
      </c>
      <c r="I113" s="2" t="s">
        <v>134</v>
      </c>
      <c r="J113" t="s">
        <v>135</v>
      </c>
      <c r="K113" t="s">
        <v>23</v>
      </c>
    </row>
    <row r="114" spans="2:28" x14ac:dyDescent="0.3">
      <c r="B114" s="2">
        <v>7</v>
      </c>
      <c r="C114" s="2" t="s">
        <v>15</v>
      </c>
      <c r="D114" s="2" t="s">
        <v>16</v>
      </c>
      <c r="E114" s="2" t="s">
        <v>17</v>
      </c>
      <c r="F114" s="2" t="s">
        <v>18</v>
      </c>
      <c r="G114" s="2" t="s">
        <v>19</v>
      </c>
      <c r="H114" s="2" t="s">
        <v>45</v>
      </c>
      <c r="I114" s="2" t="s">
        <v>46</v>
      </c>
      <c r="J114" t="s">
        <v>47</v>
      </c>
      <c r="K114" t="s">
        <v>23</v>
      </c>
      <c r="L114" t="s">
        <v>48</v>
      </c>
    </row>
    <row r="115" spans="2:28" x14ac:dyDescent="0.3">
      <c r="B115" s="2">
        <v>8</v>
      </c>
      <c r="C115" s="2" t="s">
        <v>15</v>
      </c>
      <c r="D115" s="2" t="s">
        <v>16</v>
      </c>
      <c r="E115" s="2" t="s">
        <v>17</v>
      </c>
      <c r="F115" s="2" t="s">
        <v>18</v>
      </c>
      <c r="G115" s="2" t="s">
        <v>19</v>
      </c>
      <c r="H115" s="2" t="s">
        <v>73</v>
      </c>
      <c r="I115" s="2" t="s">
        <v>74</v>
      </c>
      <c r="J115" t="s">
        <v>75</v>
      </c>
      <c r="K115" t="s">
        <v>23</v>
      </c>
      <c r="L115" t="s">
        <v>76</v>
      </c>
    </row>
    <row r="116" spans="2:28" x14ac:dyDescent="0.3">
      <c r="B116" s="2">
        <v>9</v>
      </c>
      <c r="C116" s="2" t="s">
        <v>15</v>
      </c>
      <c r="D116" s="2" t="s">
        <v>16</v>
      </c>
      <c r="E116" s="2" t="s">
        <v>17</v>
      </c>
      <c r="F116" s="2" t="s">
        <v>18</v>
      </c>
      <c r="G116" s="2" t="s">
        <v>19</v>
      </c>
      <c r="H116" s="2" t="s">
        <v>66</v>
      </c>
      <c r="I116" s="2" t="s">
        <v>67</v>
      </c>
      <c r="J116" t="s">
        <v>68</v>
      </c>
      <c r="K116" t="s">
        <v>23</v>
      </c>
      <c r="L116" t="s">
        <v>69</v>
      </c>
    </row>
    <row r="117" spans="2:28" x14ac:dyDescent="0.3">
      <c r="B117" s="2">
        <v>10</v>
      </c>
      <c r="C117" s="2" t="s">
        <v>15</v>
      </c>
      <c r="D117" s="2" t="s">
        <v>16</v>
      </c>
      <c r="E117" s="2" t="s">
        <v>17</v>
      </c>
      <c r="F117" s="2" t="s">
        <v>18</v>
      </c>
      <c r="G117" s="2" t="s">
        <v>19</v>
      </c>
      <c r="H117" s="2" t="s">
        <v>20</v>
      </c>
      <c r="I117" s="2" t="s">
        <v>21</v>
      </c>
      <c r="J117" t="s">
        <v>22</v>
      </c>
      <c r="K117" t="s">
        <v>23</v>
      </c>
      <c r="L117">
        <v>4399</v>
      </c>
    </row>
    <row r="118" spans="2:28" x14ac:dyDescent="0.3">
      <c r="B118" s="2">
        <v>11</v>
      </c>
      <c r="C118" s="2" t="s">
        <v>15</v>
      </c>
      <c r="D118" s="2" t="s">
        <v>16</v>
      </c>
      <c r="E118" s="2" t="s">
        <v>17</v>
      </c>
      <c r="F118" s="2" t="s">
        <v>18</v>
      </c>
      <c r="G118" s="2" t="s">
        <v>19</v>
      </c>
      <c r="H118" s="2" t="s">
        <v>49</v>
      </c>
      <c r="I118" s="2" t="s">
        <v>50</v>
      </c>
      <c r="J118" t="s">
        <v>22</v>
      </c>
      <c r="K118" t="s">
        <v>23</v>
      </c>
      <c r="L118" t="s">
        <v>48</v>
      </c>
    </row>
    <row r="119" spans="2:28" x14ac:dyDescent="0.3">
      <c r="B119" s="2">
        <v>12</v>
      </c>
      <c r="C119" s="2" t="s">
        <v>15</v>
      </c>
      <c r="D119" s="2" t="s">
        <v>16</v>
      </c>
      <c r="E119" s="2" t="s">
        <v>17</v>
      </c>
      <c r="F119" s="2" t="s">
        <v>18</v>
      </c>
      <c r="G119" s="2" t="s">
        <v>19</v>
      </c>
      <c r="H119" s="2" t="s">
        <v>70</v>
      </c>
      <c r="I119" s="2" t="s">
        <v>71</v>
      </c>
      <c r="J119" t="s">
        <v>72</v>
      </c>
      <c r="K119" t="s">
        <v>23</v>
      </c>
      <c r="L119" t="s">
        <v>69</v>
      </c>
    </row>
    <row r="120" spans="2:28" x14ac:dyDescent="0.3">
      <c r="B120" s="2">
        <v>13</v>
      </c>
      <c r="C120" s="2" t="s">
        <v>15</v>
      </c>
      <c r="D120" s="2" t="s">
        <v>16</v>
      </c>
      <c r="E120" s="2" t="s">
        <v>17</v>
      </c>
      <c r="F120" s="2" t="s">
        <v>18</v>
      </c>
      <c r="G120" s="2" t="s">
        <v>19</v>
      </c>
      <c r="H120" s="2" t="s">
        <v>81</v>
      </c>
      <c r="I120" s="2" t="s">
        <v>82</v>
      </c>
      <c r="J120" t="s">
        <v>83</v>
      </c>
      <c r="K120" t="s">
        <v>23</v>
      </c>
      <c r="L120" t="s">
        <v>80</v>
      </c>
    </row>
    <row r="121" spans="2:28" x14ac:dyDescent="0.3">
      <c r="B121" s="2">
        <v>14</v>
      </c>
      <c r="C121" s="2" t="s">
        <v>15</v>
      </c>
      <c r="D121" s="2" t="s">
        <v>16</v>
      </c>
      <c r="E121" s="2" t="s">
        <v>17</v>
      </c>
      <c r="F121" s="2" t="s">
        <v>18</v>
      </c>
      <c r="G121" s="2" t="s">
        <v>19</v>
      </c>
      <c r="H121" s="2" t="s">
        <v>24</v>
      </c>
      <c r="I121" s="2" t="s">
        <v>25</v>
      </c>
      <c r="J121" t="s">
        <v>26</v>
      </c>
      <c r="K121" t="s">
        <v>23</v>
      </c>
      <c r="L121">
        <v>4399</v>
      </c>
    </row>
    <row r="122" spans="2:28" x14ac:dyDescent="0.3">
      <c r="B122" s="2">
        <v>15</v>
      </c>
      <c r="C122" s="2" t="s">
        <v>15</v>
      </c>
      <c r="D122" s="2" t="s">
        <v>16</v>
      </c>
      <c r="E122" s="2" t="s">
        <v>17</v>
      </c>
      <c r="F122" s="2" t="s">
        <v>18</v>
      </c>
      <c r="G122" s="2" t="s">
        <v>19</v>
      </c>
      <c r="H122" s="2" t="s">
        <v>51</v>
      </c>
      <c r="I122" s="2" t="s">
        <v>52</v>
      </c>
      <c r="J122" t="s">
        <v>53</v>
      </c>
      <c r="K122" t="s">
        <v>23</v>
      </c>
      <c r="L122" t="s">
        <v>48</v>
      </c>
    </row>
    <row r="123" spans="2:28" x14ac:dyDescent="0.3">
      <c r="B123" s="2">
        <v>16</v>
      </c>
      <c r="C123" s="2" t="s">
        <v>15</v>
      </c>
      <c r="D123" s="2" t="s">
        <v>16</v>
      </c>
      <c r="E123" s="2" t="s">
        <v>17</v>
      </c>
      <c r="F123" s="2" t="s">
        <v>18</v>
      </c>
      <c r="G123" s="2" t="s">
        <v>19</v>
      </c>
      <c r="H123" s="2" t="s">
        <v>84</v>
      </c>
      <c r="I123" s="2" t="s">
        <v>85</v>
      </c>
      <c r="J123" t="s">
        <v>86</v>
      </c>
      <c r="K123" t="s">
        <v>23</v>
      </c>
      <c r="L123" t="s">
        <v>80</v>
      </c>
    </row>
    <row r="124" spans="2:28" x14ac:dyDescent="0.3">
      <c r="B124" s="2">
        <v>17</v>
      </c>
      <c r="C124" s="2" t="s">
        <v>15</v>
      </c>
      <c r="D124" s="2" t="s">
        <v>16</v>
      </c>
      <c r="E124" s="2" t="s">
        <v>17</v>
      </c>
      <c r="F124" s="2" t="s">
        <v>18</v>
      </c>
      <c r="G124" s="2" t="s">
        <v>19</v>
      </c>
      <c r="H124" s="2" t="s">
        <v>54</v>
      </c>
      <c r="I124" s="2" t="s">
        <v>55</v>
      </c>
      <c r="J124" t="s">
        <v>56</v>
      </c>
      <c r="K124" t="s">
        <v>23</v>
      </c>
      <c r="L124" t="s">
        <v>48</v>
      </c>
    </row>
    <row r="125" spans="2:28" x14ac:dyDescent="0.3">
      <c r="B125" s="2">
        <v>18</v>
      </c>
      <c r="C125" s="2" t="s">
        <v>15</v>
      </c>
      <c r="D125" s="2" t="s">
        <v>16</v>
      </c>
      <c r="E125" s="2" t="s">
        <v>17</v>
      </c>
      <c r="F125" s="2" t="s">
        <v>18</v>
      </c>
      <c r="G125" s="2" t="s">
        <v>19</v>
      </c>
      <c r="H125" s="2" t="s">
        <v>27</v>
      </c>
      <c r="I125" s="2" t="s">
        <v>28</v>
      </c>
      <c r="J125" t="s">
        <v>29</v>
      </c>
      <c r="K125" t="s">
        <v>23</v>
      </c>
      <c r="L125">
        <v>4399</v>
      </c>
    </row>
    <row r="126" spans="2:28" s="1" customFormat="1" x14ac:dyDescent="0.3">
      <c r="B126" s="3">
        <v>19</v>
      </c>
      <c r="C126" s="3" t="s">
        <v>15</v>
      </c>
      <c r="D126" s="3" t="s">
        <v>16</v>
      </c>
      <c r="E126" s="3" t="s">
        <v>17</v>
      </c>
      <c r="F126" s="3" t="s">
        <v>18</v>
      </c>
      <c r="G126" s="3" t="s">
        <v>19</v>
      </c>
      <c r="H126" s="3" t="s">
        <v>115</v>
      </c>
      <c r="I126" s="3" t="s">
        <v>116</v>
      </c>
      <c r="J126" s="1" t="s">
        <v>117</v>
      </c>
      <c r="K126" s="1" t="s">
        <v>23</v>
      </c>
      <c r="U126" s="23"/>
      <c r="V126" s="6"/>
      <c r="Z126" s="12"/>
      <c r="AB126" s="23"/>
    </row>
    <row r="127" spans="2:28" x14ac:dyDescent="0.3">
      <c r="B127" s="2">
        <v>20</v>
      </c>
      <c r="C127" s="2" t="s">
        <v>15</v>
      </c>
      <c r="D127" s="2" t="s">
        <v>16</v>
      </c>
      <c r="E127" s="2" t="s">
        <v>17</v>
      </c>
      <c r="F127" s="2" t="s">
        <v>18</v>
      </c>
      <c r="G127" s="2" t="s">
        <v>19</v>
      </c>
      <c r="H127" s="2" t="s">
        <v>99</v>
      </c>
      <c r="I127" s="2" t="s">
        <v>100</v>
      </c>
      <c r="J127" t="s">
        <v>101</v>
      </c>
      <c r="K127" t="s">
        <v>23</v>
      </c>
      <c r="L127" t="s">
        <v>102</v>
      </c>
    </row>
    <row r="128" spans="2:28" x14ac:dyDescent="0.3">
      <c r="B128" s="2">
        <v>21</v>
      </c>
      <c r="C128" s="2" t="s">
        <v>15</v>
      </c>
      <c r="D128" s="2" t="s">
        <v>16</v>
      </c>
      <c r="E128" s="2" t="s">
        <v>17</v>
      </c>
      <c r="F128" s="2" t="s">
        <v>18</v>
      </c>
      <c r="G128" s="2" t="s">
        <v>19</v>
      </c>
      <c r="H128" s="2" t="s">
        <v>30</v>
      </c>
      <c r="I128" s="2" t="s">
        <v>31</v>
      </c>
      <c r="J128" t="s">
        <v>32</v>
      </c>
      <c r="K128" t="s">
        <v>23</v>
      </c>
      <c r="L128">
        <v>4399</v>
      </c>
    </row>
    <row r="129" spans="1:28" x14ac:dyDescent="0.3">
      <c r="B129" s="2">
        <v>22</v>
      </c>
      <c r="C129" s="2" t="s">
        <v>15</v>
      </c>
      <c r="D129" s="2" t="s">
        <v>16</v>
      </c>
      <c r="E129" s="2" t="s">
        <v>17</v>
      </c>
      <c r="F129" s="2" t="s">
        <v>18</v>
      </c>
      <c r="G129" s="2" t="s">
        <v>19</v>
      </c>
      <c r="H129" s="2" t="s">
        <v>103</v>
      </c>
      <c r="I129" s="2" t="s">
        <v>104</v>
      </c>
      <c r="J129" t="s">
        <v>105</v>
      </c>
      <c r="K129" t="s">
        <v>23</v>
      </c>
      <c r="L129" t="s">
        <v>102</v>
      </c>
    </row>
    <row r="130" spans="1:28" x14ac:dyDescent="0.3">
      <c r="B130" s="2">
        <v>23</v>
      </c>
      <c r="C130" s="2" t="s">
        <v>15</v>
      </c>
      <c r="D130" s="2" t="s">
        <v>16</v>
      </c>
      <c r="E130" s="2" t="s">
        <v>17</v>
      </c>
      <c r="F130" s="2" t="s">
        <v>18</v>
      </c>
      <c r="G130" s="2" t="s">
        <v>19</v>
      </c>
      <c r="H130" s="2" t="s">
        <v>106</v>
      </c>
      <c r="I130" s="2" t="s">
        <v>107</v>
      </c>
      <c r="J130" t="s">
        <v>108</v>
      </c>
      <c r="K130" t="s">
        <v>23</v>
      </c>
      <c r="L130" t="s">
        <v>102</v>
      </c>
    </row>
    <row r="131" spans="1:28" x14ac:dyDescent="0.3">
      <c r="B131" s="2">
        <v>24</v>
      </c>
      <c r="C131" s="2" t="s">
        <v>15</v>
      </c>
      <c r="D131" s="2" t="s">
        <v>16</v>
      </c>
      <c r="E131" s="2" t="s">
        <v>17</v>
      </c>
      <c r="F131" s="2" t="s">
        <v>18</v>
      </c>
      <c r="G131" s="2" t="s">
        <v>19</v>
      </c>
      <c r="H131" s="2" t="s">
        <v>57</v>
      </c>
      <c r="I131" s="2" t="s">
        <v>58</v>
      </c>
      <c r="J131" t="s">
        <v>59</v>
      </c>
      <c r="K131" t="s">
        <v>23</v>
      </c>
      <c r="L131" t="s">
        <v>48</v>
      </c>
    </row>
    <row r="132" spans="1:28" x14ac:dyDescent="0.3">
      <c r="B132" s="2">
        <v>25</v>
      </c>
      <c r="C132" s="2" t="s">
        <v>15</v>
      </c>
      <c r="D132" s="2" t="s">
        <v>16</v>
      </c>
      <c r="E132" s="2" t="s">
        <v>17</v>
      </c>
      <c r="F132" s="2" t="s">
        <v>18</v>
      </c>
      <c r="G132" s="2" t="s">
        <v>19</v>
      </c>
      <c r="H132" s="2" t="s">
        <v>33</v>
      </c>
      <c r="I132" s="2" t="s">
        <v>34</v>
      </c>
      <c r="J132" t="s">
        <v>35</v>
      </c>
      <c r="K132" t="s">
        <v>23</v>
      </c>
      <c r="L132">
        <v>4399</v>
      </c>
    </row>
    <row r="133" spans="1:28" x14ac:dyDescent="0.3">
      <c r="B133" s="2">
        <v>26</v>
      </c>
      <c r="C133" s="2" t="s">
        <v>15</v>
      </c>
      <c r="D133" s="2" t="s">
        <v>16</v>
      </c>
      <c r="E133" s="2" t="s">
        <v>17</v>
      </c>
      <c r="F133" s="2" t="s">
        <v>18</v>
      </c>
      <c r="G133" s="2" t="s">
        <v>19</v>
      </c>
      <c r="H133" s="2" t="s">
        <v>136</v>
      </c>
      <c r="I133" s="2" t="s">
        <v>137</v>
      </c>
      <c r="J133" t="s">
        <v>138</v>
      </c>
      <c r="K133" t="s">
        <v>23</v>
      </c>
    </row>
    <row r="134" spans="1:28" x14ac:dyDescent="0.3">
      <c r="B134" s="2">
        <v>27</v>
      </c>
      <c r="C134" s="2" t="s">
        <v>15</v>
      </c>
      <c r="D134" s="2" t="s">
        <v>16</v>
      </c>
      <c r="E134" s="2" t="s">
        <v>17</v>
      </c>
      <c r="F134" s="2" t="s">
        <v>18</v>
      </c>
      <c r="G134" s="2" t="s">
        <v>19</v>
      </c>
      <c r="H134" s="2" t="s">
        <v>36</v>
      </c>
      <c r="I134" s="2" t="s">
        <v>37</v>
      </c>
      <c r="J134" t="s">
        <v>38</v>
      </c>
      <c r="K134" t="s">
        <v>23</v>
      </c>
      <c r="L134">
        <v>4399</v>
      </c>
    </row>
    <row r="135" spans="1:28" s="1" customFormat="1" x14ac:dyDescent="0.3">
      <c r="B135" s="3">
        <v>28</v>
      </c>
      <c r="C135" s="3" t="s">
        <v>15</v>
      </c>
      <c r="D135" s="3" t="s">
        <v>16</v>
      </c>
      <c r="E135" s="3" t="s">
        <v>17</v>
      </c>
      <c r="F135" s="3" t="s">
        <v>18</v>
      </c>
      <c r="G135" s="3" t="s">
        <v>19</v>
      </c>
      <c r="H135" s="3" t="s">
        <v>87</v>
      </c>
      <c r="I135" s="3" t="s">
        <v>88</v>
      </c>
      <c r="J135" s="1" t="s">
        <v>89</v>
      </c>
      <c r="K135" s="1" t="s">
        <v>23</v>
      </c>
      <c r="L135" s="1" t="s">
        <v>80</v>
      </c>
      <c r="U135" s="23"/>
      <c r="V135" s="6"/>
      <c r="Z135" s="12"/>
      <c r="AB135" s="23"/>
    </row>
    <row r="136" spans="1:28" x14ac:dyDescent="0.3">
      <c r="A136" s="1" t="s">
        <v>398</v>
      </c>
      <c r="B136" s="3">
        <v>29</v>
      </c>
      <c r="C136" s="3" t="s">
        <v>15</v>
      </c>
      <c r="D136" s="3" t="s">
        <v>16</v>
      </c>
      <c r="E136" s="3" t="s">
        <v>17</v>
      </c>
      <c r="F136" s="3" t="s">
        <v>18</v>
      </c>
      <c r="G136" s="3" t="s">
        <v>19</v>
      </c>
      <c r="H136" s="3" t="s">
        <v>399</v>
      </c>
      <c r="I136" s="3" t="s">
        <v>400</v>
      </c>
      <c r="J136" s="1" t="s">
        <v>401</v>
      </c>
      <c r="K136" s="1" t="s">
        <v>23</v>
      </c>
      <c r="L136" s="1"/>
      <c r="M136" s="1"/>
      <c r="N136" s="1"/>
      <c r="O136" s="1"/>
      <c r="P136" s="1"/>
      <c r="Q136" s="1"/>
      <c r="R136" s="1"/>
      <c r="S136" s="1"/>
      <c r="T136" s="1"/>
      <c r="U136" s="23"/>
    </row>
    <row r="137" spans="1:28" x14ac:dyDescent="0.3">
      <c r="B137" s="2">
        <v>30</v>
      </c>
      <c r="C137" s="2" t="s">
        <v>15</v>
      </c>
      <c r="D137" s="2" t="s">
        <v>16</v>
      </c>
      <c r="E137" s="2" t="s">
        <v>17</v>
      </c>
      <c r="F137" s="2" t="s">
        <v>18</v>
      </c>
      <c r="G137" s="2" t="s">
        <v>19</v>
      </c>
      <c r="H137" s="2" t="s">
        <v>110</v>
      </c>
      <c r="I137" s="2" t="s">
        <v>111</v>
      </c>
      <c r="J137" t="s">
        <v>101</v>
      </c>
      <c r="K137" t="s">
        <v>23</v>
      </c>
      <c r="L137" t="s">
        <v>102</v>
      </c>
    </row>
    <row r="138" spans="1:28" x14ac:dyDescent="0.3">
      <c r="B138" s="2">
        <v>31</v>
      </c>
      <c r="C138" s="2" t="s">
        <v>15</v>
      </c>
      <c r="D138" s="2" t="s">
        <v>16</v>
      </c>
      <c r="E138" s="2" t="s">
        <v>17</v>
      </c>
      <c r="F138" s="2" t="s">
        <v>18</v>
      </c>
      <c r="G138" s="2" t="s">
        <v>19</v>
      </c>
      <c r="H138" s="2" t="s">
        <v>90</v>
      </c>
      <c r="I138" s="2" t="s">
        <v>91</v>
      </c>
      <c r="J138" t="s">
        <v>92</v>
      </c>
      <c r="K138" t="s">
        <v>23</v>
      </c>
      <c r="L138" t="s">
        <v>80</v>
      </c>
    </row>
    <row r="139" spans="1:28" s="1" customFormat="1" x14ac:dyDescent="0.3">
      <c r="B139" s="3">
        <v>32</v>
      </c>
      <c r="C139" s="3" t="s">
        <v>15</v>
      </c>
      <c r="D139" s="3" t="s">
        <v>16</v>
      </c>
      <c r="E139" s="3" t="s">
        <v>17</v>
      </c>
      <c r="F139" s="3" t="s">
        <v>18</v>
      </c>
      <c r="G139" s="3" t="s">
        <v>19</v>
      </c>
      <c r="H139" s="3" t="s">
        <v>93</v>
      </c>
      <c r="I139" s="3" t="s">
        <v>94</v>
      </c>
      <c r="J139" s="1" t="s">
        <v>95</v>
      </c>
      <c r="K139" s="1" t="s">
        <v>23</v>
      </c>
      <c r="L139" s="1" t="s">
        <v>80</v>
      </c>
      <c r="U139" s="23"/>
      <c r="V139" s="6"/>
      <c r="Z139" s="12"/>
      <c r="AB139" s="23"/>
    </row>
    <row r="140" spans="1:28" x14ac:dyDescent="0.3">
      <c r="B140" s="2">
        <v>33</v>
      </c>
      <c r="C140" s="2" t="s">
        <v>15</v>
      </c>
      <c r="D140" s="2" t="s">
        <v>16</v>
      </c>
      <c r="E140" s="2" t="s">
        <v>17</v>
      </c>
      <c r="F140" s="2" t="s">
        <v>18</v>
      </c>
      <c r="G140" s="2" t="s">
        <v>19</v>
      </c>
      <c r="H140" s="2" t="s">
        <v>39</v>
      </c>
      <c r="I140" s="2" t="s">
        <v>40</v>
      </c>
      <c r="J140" t="s">
        <v>41</v>
      </c>
      <c r="K140" t="s">
        <v>23</v>
      </c>
      <c r="L140">
        <v>4399</v>
      </c>
    </row>
    <row r="141" spans="1:28" x14ac:dyDescent="0.3">
      <c r="B141" s="2">
        <v>34</v>
      </c>
      <c r="C141" s="2" t="s">
        <v>15</v>
      </c>
      <c r="D141" s="2" t="s">
        <v>16</v>
      </c>
      <c r="E141" s="2" t="s">
        <v>17</v>
      </c>
      <c r="F141" s="2" t="s">
        <v>18</v>
      </c>
      <c r="G141" s="2" t="s">
        <v>19</v>
      </c>
      <c r="H141" s="2" t="s">
        <v>42</v>
      </c>
      <c r="I141" s="2" t="s">
        <v>43</v>
      </c>
      <c r="J141" t="s">
        <v>44</v>
      </c>
      <c r="K141" t="s">
        <v>23</v>
      </c>
      <c r="L141">
        <v>4399</v>
      </c>
    </row>
    <row r="142" spans="1:28" x14ac:dyDescent="0.3">
      <c r="B142" s="2">
        <v>35</v>
      </c>
      <c r="C142" s="2" t="s">
        <v>15</v>
      </c>
      <c r="D142" s="2" t="s">
        <v>16</v>
      </c>
      <c r="E142" s="2" t="s">
        <v>17</v>
      </c>
      <c r="F142" s="2" t="s">
        <v>18</v>
      </c>
      <c r="G142" s="2" t="s">
        <v>19</v>
      </c>
      <c r="H142" s="2" t="s">
        <v>60</v>
      </c>
      <c r="I142" s="2" t="s">
        <v>61</v>
      </c>
      <c r="J142" t="s">
        <v>62</v>
      </c>
      <c r="K142" t="s">
        <v>23</v>
      </c>
      <c r="L142" t="s">
        <v>48</v>
      </c>
    </row>
    <row r="143" spans="1:28" x14ac:dyDescent="0.3">
      <c r="B143" s="2">
        <v>36</v>
      </c>
      <c r="C143" s="2" t="s">
        <v>15</v>
      </c>
      <c r="D143" s="2" t="s">
        <v>16</v>
      </c>
      <c r="E143" s="2" t="s">
        <v>17</v>
      </c>
      <c r="F143" s="2" t="s">
        <v>18</v>
      </c>
      <c r="G143" s="2" t="s">
        <v>19</v>
      </c>
      <c r="H143" s="2" t="s">
        <v>402</v>
      </c>
      <c r="I143" s="2" t="s">
        <v>403</v>
      </c>
      <c r="J143" t="s">
        <v>404</v>
      </c>
      <c r="K143" t="s">
        <v>23</v>
      </c>
    </row>
    <row r="144" spans="1:28" x14ac:dyDescent="0.3">
      <c r="B144" s="2">
        <v>37</v>
      </c>
      <c r="C144" s="2" t="s">
        <v>15</v>
      </c>
      <c r="D144" s="2" t="s">
        <v>16</v>
      </c>
      <c r="E144" s="2" t="s">
        <v>17</v>
      </c>
      <c r="F144" s="2" t="s">
        <v>18</v>
      </c>
      <c r="G144" s="2" t="s">
        <v>19</v>
      </c>
      <c r="H144" s="2" t="s">
        <v>63</v>
      </c>
      <c r="I144" s="2" t="s">
        <v>64</v>
      </c>
      <c r="J144" t="s">
        <v>65</v>
      </c>
      <c r="K144" t="s">
        <v>23</v>
      </c>
      <c r="L144" t="s">
        <v>48</v>
      </c>
    </row>
    <row r="145" spans="2:12" x14ac:dyDescent="0.3">
      <c r="B145" s="2">
        <v>38</v>
      </c>
      <c r="C145" s="2" t="s">
        <v>15</v>
      </c>
      <c r="D145" s="2" t="s">
        <v>16</v>
      </c>
      <c r="E145" s="2" t="s">
        <v>17</v>
      </c>
      <c r="F145" s="2" t="s">
        <v>18</v>
      </c>
      <c r="G145" s="2" t="s">
        <v>19</v>
      </c>
      <c r="H145" s="2" t="s">
        <v>96</v>
      </c>
      <c r="I145" s="2" t="s">
        <v>97</v>
      </c>
      <c r="J145" t="s">
        <v>98</v>
      </c>
      <c r="K145" t="s">
        <v>23</v>
      </c>
      <c r="L145" t="s">
        <v>80</v>
      </c>
    </row>
    <row r="146" spans="2:12" x14ac:dyDescent="0.3">
      <c r="B146" s="2">
        <v>39</v>
      </c>
      <c r="C146" s="2" t="s">
        <v>15</v>
      </c>
      <c r="D146" s="2" t="s">
        <v>16</v>
      </c>
      <c r="E146" s="2" t="s">
        <v>17</v>
      </c>
      <c r="F146" s="2" t="s">
        <v>18</v>
      </c>
      <c r="G146" s="2" t="s">
        <v>19</v>
      </c>
      <c r="H146" s="2" t="s">
        <v>112</v>
      </c>
      <c r="I146" s="2" t="s">
        <v>113</v>
      </c>
      <c r="J146" t="s">
        <v>114</v>
      </c>
      <c r="K146" t="s">
        <v>23</v>
      </c>
      <c r="L146" t="s">
        <v>102</v>
      </c>
    </row>
    <row r="147" spans="2:12" x14ac:dyDescent="0.3">
      <c r="B147" s="2">
        <v>40</v>
      </c>
      <c r="C147" s="2" t="s">
        <v>15</v>
      </c>
      <c r="D147" s="2" t="s">
        <v>16</v>
      </c>
      <c r="E147" s="2" t="s">
        <v>17</v>
      </c>
      <c r="F147" s="2" t="s">
        <v>18</v>
      </c>
      <c r="G147" s="2" t="s">
        <v>19</v>
      </c>
      <c r="H147" s="2" t="s">
        <v>139</v>
      </c>
      <c r="I147" s="2" t="s">
        <v>140</v>
      </c>
      <c r="J147" t="s">
        <v>141</v>
      </c>
      <c r="K147" t="s">
        <v>122</v>
      </c>
    </row>
    <row r="149" spans="2:12" x14ac:dyDescent="0.3">
      <c r="B149" s="1" t="s">
        <v>142</v>
      </c>
    </row>
    <row r="150" spans="2:12" x14ac:dyDescent="0.3">
      <c r="B150" s="2">
        <v>1</v>
      </c>
      <c r="C150" s="2" t="s">
        <v>15</v>
      </c>
      <c r="D150" s="2" t="s">
        <v>16</v>
      </c>
      <c r="E150" s="2" t="s">
        <v>17</v>
      </c>
      <c r="F150" s="2" t="s">
        <v>18</v>
      </c>
      <c r="G150" s="2" t="s">
        <v>145</v>
      </c>
      <c r="H150" s="2" t="s">
        <v>221</v>
      </c>
      <c r="I150" s="2" t="s">
        <v>222</v>
      </c>
      <c r="J150" t="s">
        <v>405</v>
      </c>
      <c r="K150" t="s">
        <v>122</v>
      </c>
    </row>
    <row r="151" spans="2:12" x14ac:dyDescent="0.3">
      <c r="B151" s="2">
        <v>2</v>
      </c>
      <c r="C151" s="2" t="s">
        <v>15</v>
      </c>
      <c r="D151" s="2" t="s">
        <v>16</v>
      </c>
      <c r="E151" s="2" t="s">
        <v>17</v>
      </c>
      <c r="F151" s="2" t="s">
        <v>18</v>
      </c>
      <c r="G151" s="2" t="s">
        <v>145</v>
      </c>
      <c r="H151" s="2" t="s">
        <v>146</v>
      </c>
      <c r="I151" s="2" t="s">
        <v>147</v>
      </c>
      <c r="J151" t="s">
        <v>406</v>
      </c>
      <c r="K151" t="s">
        <v>122</v>
      </c>
      <c r="L151" t="s">
        <v>148</v>
      </c>
    </row>
    <row r="152" spans="2:12" x14ac:dyDescent="0.3">
      <c r="B152" s="2">
        <v>3</v>
      </c>
      <c r="C152" s="2" t="s">
        <v>15</v>
      </c>
      <c r="D152" s="2" t="s">
        <v>16</v>
      </c>
      <c r="E152" s="2" t="s">
        <v>17</v>
      </c>
      <c r="F152" s="2" t="s">
        <v>18</v>
      </c>
      <c r="G152" s="2" t="s">
        <v>145</v>
      </c>
      <c r="H152" s="2" t="s">
        <v>223</v>
      </c>
      <c r="I152" s="2" t="s">
        <v>224</v>
      </c>
      <c r="J152" t="s">
        <v>407</v>
      </c>
      <c r="K152" t="s">
        <v>122</v>
      </c>
    </row>
    <row r="153" spans="2:12" x14ac:dyDescent="0.3">
      <c r="B153" s="2">
        <v>4</v>
      </c>
      <c r="C153" s="2" t="s">
        <v>15</v>
      </c>
      <c r="D153" s="2" t="s">
        <v>16</v>
      </c>
      <c r="E153" s="2" t="s">
        <v>17</v>
      </c>
      <c r="F153" s="2" t="s">
        <v>18</v>
      </c>
      <c r="G153" s="2" t="s">
        <v>145</v>
      </c>
      <c r="H153" s="2" t="s">
        <v>184</v>
      </c>
      <c r="I153" s="2" t="s">
        <v>185</v>
      </c>
      <c r="J153" t="s">
        <v>366</v>
      </c>
      <c r="K153" t="s">
        <v>23</v>
      </c>
      <c r="L153" t="s">
        <v>76</v>
      </c>
    </row>
    <row r="154" spans="2:12" x14ac:dyDescent="0.3">
      <c r="B154" s="2">
        <v>5</v>
      </c>
      <c r="C154" s="2" t="s">
        <v>15</v>
      </c>
      <c r="D154" s="2" t="s">
        <v>16</v>
      </c>
      <c r="E154" s="2" t="s">
        <v>17</v>
      </c>
      <c r="F154" s="2" t="s">
        <v>18</v>
      </c>
      <c r="G154" s="2" t="s">
        <v>145</v>
      </c>
      <c r="H154" s="2" t="s">
        <v>200</v>
      </c>
      <c r="I154" s="2" t="s">
        <v>201</v>
      </c>
      <c r="J154" t="s">
        <v>367</v>
      </c>
      <c r="K154" t="s">
        <v>23</v>
      </c>
      <c r="L154" t="s">
        <v>202</v>
      </c>
    </row>
    <row r="155" spans="2:12" x14ac:dyDescent="0.3">
      <c r="B155" s="2">
        <v>6</v>
      </c>
      <c r="C155" s="2" t="s">
        <v>15</v>
      </c>
      <c r="D155" s="2" t="s">
        <v>16</v>
      </c>
      <c r="E155" s="2" t="s">
        <v>17</v>
      </c>
      <c r="F155" s="2" t="s">
        <v>18</v>
      </c>
      <c r="G155" s="2" t="s">
        <v>145</v>
      </c>
      <c r="H155" s="2" t="s">
        <v>149</v>
      </c>
      <c r="I155" s="2" t="s">
        <v>150</v>
      </c>
      <c r="J155" t="s">
        <v>368</v>
      </c>
      <c r="K155" t="s">
        <v>23</v>
      </c>
      <c r="L155" t="s">
        <v>148</v>
      </c>
    </row>
    <row r="156" spans="2:12" x14ac:dyDescent="0.3">
      <c r="B156" s="2">
        <v>7</v>
      </c>
      <c r="C156" s="2" t="s">
        <v>15</v>
      </c>
      <c r="D156" s="2" t="s">
        <v>16</v>
      </c>
      <c r="E156" s="2" t="s">
        <v>17</v>
      </c>
      <c r="F156" s="2" t="s">
        <v>18</v>
      </c>
      <c r="G156" s="2" t="s">
        <v>145</v>
      </c>
      <c r="H156" s="2" t="s">
        <v>163</v>
      </c>
      <c r="I156" s="2" t="s">
        <v>164</v>
      </c>
      <c r="J156" t="s">
        <v>369</v>
      </c>
      <c r="K156" t="s">
        <v>23</v>
      </c>
      <c r="L156" t="s">
        <v>165</v>
      </c>
    </row>
    <row r="157" spans="2:12" x14ac:dyDescent="0.3">
      <c r="B157" s="2">
        <v>8</v>
      </c>
      <c r="C157" s="2" t="s">
        <v>15</v>
      </c>
      <c r="D157" s="2" t="s">
        <v>16</v>
      </c>
      <c r="E157" s="2" t="s">
        <v>17</v>
      </c>
      <c r="F157" s="2" t="s">
        <v>18</v>
      </c>
      <c r="G157" s="2" t="s">
        <v>145</v>
      </c>
      <c r="H157" s="2" t="s">
        <v>166</v>
      </c>
      <c r="I157" s="2" t="s">
        <v>167</v>
      </c>
      <c r="J157" t="s">
        <v>370</v>
      </c>
      <c r="K157" t="s">
        <v>23</v>
      </c>
      <c r="L157" t="s">
        <v>165</v>
      </c>
    </row>
    <row r="158" spans="2:12" x14ac:dyDescent="0.3">
      <c r="B158" s="2">
        <v>9</v>
      </c>
      <c r="C158" s="2" t="s">
        <v>15</v>
      </c>
      <c r="D158" s="2" t="s">
        <v>16</v>
      </c>
      <c r="E158" s="2" t="s">
        <v>17</v>
      </c>
      <c r="F158" s="2" t="s">
        <v>18</v>
      </c>
      <c r="G158" s="2" t="s">
        <v>145</v>
      </c>
      <c r="H158" s="2" t="s">
        <v>186</v>
      </c>
      <c r="I158" s="2" t="s">
        <v>187</v>
      </c>
      <c r="J158" t="s">
        <v>371</v>
      </c>
      <c r="K158" t="s">
        <v>23</v>
      </c>
      <c r="L158" t="s">
        <v>76</v>
      </c>
    </row>
    <row r="159" spans="2:12" x14ac:dyDescent="0.3">
      <c r="B159" s="2">
        <v>10</v>
      </c>
      <c r="C159" s="2" t="s">
        <v>15</v>
      </c>
      <c r="D159" s="2" t="s">
        <v>16</v>
      </c>
      <c r="E159" s="2" t="s">
        <v>17</v>
      </c>
      <c r="F159" s="2" t="s">
        <v>18</v>
      </c>
      <c r="G159" s="2" t="s">
        <v>145</v>
      </c>
      <c r="H159" s="2" t="s">
        <v>168</v>
      </c>
      <c r="I159" s="2" t="s">
        <v>169</v>
      </c>
      <c r="J159" t="s">
        <v>372</v>
      </c>
      <c r="K159" t="s">
        <v>23</v>
      </c>
      <c r="L159" t="s">
        <v>165</v>
      </c>
    </row>
    <row r="160" spans="2:12" x14ac:dyDescent="0.3">
      <c r="B160" s="2">
        <v>11</v>
      </c>
      <c r="C160" s="2" t="s">
        <v>15</v>
      </c>
      <c r="D160" s="2" t="s">
        <v>16</v>
      </c>
      <c r="E160" s="2" t="s">
        <v>17</v>
      </c>
      <c r="F160" s="2" t="s">
        <v>18</v>
      </c>
      <c r="G160" s="2" t="s">
        <v>145</v>
      </c>
      <c r="H160" s="2" t="s">
        <v>203</v>
      </c>
      <c r="I160" s="2" t="s">
        <v>204</v>
      </c>
      <c r="J160" t="s">
        <v>373</v>
      </c>
      <c r="K160" t="s">
        <v>23</v>
      </c>
      <c r="L160" t="s">
        <v>202</v>
      </c>
    </row>
    <row r="161" spans="2:12" x14ac:dyDescent="0.3">
      <c r="B161" s="2">
        <v>12</v>
      </c>
      <c r="C161" s="2" t="s">
        <v>15</v>
      </c>
      <c r="D161" s="2" t="s">
        <v>16</v>
      </c>
      <c r="E161" s="2" t="s">
        <v>17</v>
      </c>
      <c r="F161" s="2" t="s">
        <v>18</v>
      </c>
      <c r="G161" s="2" t="s">
        <v>145</v>
      </c>
      <c r="H161" s="2" t="s">
        <v>170</v>
      </c>
      <c r="I161" s="2" t="s">
        <v>171</v>
      </c>
      <c r="J161" t="s">
        <v>374</v>
      </c>
      <c r="K161" t="s">
        <v>23</v>
      </c>
      <c r="L161" t="s">
        <v>165</v>
      </c>
    </row>
    <row r="162" spans="2:12" x14ac:dyDescent="0.3">
      <c r="B162" s="2">
        <v>13</v>
      </c>
      <c r="C162" s="2" t="s">
        <v>15</v>
      </c>
      <c r="D162" s="2" t="s">
        <v>16</v>
      </c>
      <c r="E162" s="2" t="s">
        <v>17</v>
      </c>
      <c r="F162" s="2" t="s">
        <v>18</v>
      </c>
      <c r="G162" s="2" t="s">
        <v>145</v>
      </c>
      <c r="H162" s="2" t="s">
        <v>225</v>
      </c>
      <c r="I162" s="2" t="s">
        <v>226</v>
      </c>
      <c r="J162" t="s">
        <v>408</v>
      </c>
      <c r="K162" t="s">
        <v>23</v>
      </c>
    </row>
    <row r="163" spans="2:12" x14ac:dyDescent="0.3">
      <c r="B163" s="2">
        <v>14</v>
      </c>
      <c r="C163" s="2" t="s">
        <v>15</v>
      </c>
      <c r="D163" s="2" t="s">
        <v>16</v>
      </c>
      <c r="E163" s="2" t="s">
        <v>17</v>
      </c>
      <c r="F163" s="2" t="s">
        <v>18</v>
      </c>
      <c r="G163" s="2" t="s">
        <v>145</v>
      </c>
      <c r="H163" s="2" t="s">
        <v>151</v>
      </c>
      <c r="I163" s="2" t="s">
        <v>152</v>
      </c>
      <c r="J163" t="s">
        <v>375</v>
      </c>
      <c r="K163" t="s">
        <v>23</v>
      </c>
      <c r="L163" t="s">
        <v>148</v>
      </c>
    </row>
    <row r="164" spans="2:12" x14ac:dyDescent="0.3">
      <c r="B164" s="2">
        <v>15</v>
      </c>
      <c r="C164" s="2" t="s">
        <v>15</v>
      </c>
      <c r="D164" s="2" t="s">
        <v>16</v>
      </c>
      <c r="E164" s="2" t="s">
        <v>17</v>
      </c>
      <c r="F164" s="2" t="s">
        <v>18</v>
      </c>
      <c r="G164" s="2" t="s">
        <v>145</v>
      </c>
      <c r="H164" s="2" t="s">
        <v>188</v>
      </c>
      <c r="I164" s="2" t="s">
        <v>189</v>
      </c>
      <c r="J164" t="s">
        <v>376</v>
      </c>
      <c r="K164" t="s">
        <v>23</v>
      </c>
      <c r="L164" t="s">
        <v>76</v>
      </c>
    </row>
    <row r="165" spans="2:12" x14ac:dyDescent="0.3">
      <c r="B165" s="2">
        <v>16</v>
      </c>
      <c r="C165" s="2" t="s">
        <v>15</v>
      </c>
      <c r="D165" s="2" t="s">
        <v>16</v>
      </c>
      <c r="E165" s="2" t="s">
        <v>17</v>
      </c>
      <c r="F165" s="2" t="s">
        <v>18</v>
      </c>
      <c r="G165" s="2" t="s">
        <v>145</v>
      </c>
      <c r="H165" s="2" t="s">
        <v>153</v>
      </c>
      <c r="I165" s="2" t="s">
        <v>154</v>
      </c>
      <c r="J165" t="s">
        <v>377</v>
      </c>
      <c r="K165" t="s">
        <v>23</v>
      </c>
      <c r="L165" t="s">
        <v>148</v>
      </c>
    </row>
    <row r="166" spans="2:12" x14ac:dyDescent="0.3">
      <c r="B166" s="2">
        <v>17</v>
      </c>
      <c r="C166" s="2" t="s">
        <v>15</v>
      </c>
      <c r="D166" s="2" t="s">
        <v>16</v>
      </c>
      <c r="E166" s="2" t="s">
        <v>17</v>
      </c>
      <c r="F166" s="2" t="s">
        <v>18</v>
      </c>
      <c r="G166" s="2" t="s">
        <v>145</v>
      </c>
      <c r="H166" s="2" t="s">
        <v>155</v>
      </c>
      <c r="I166" s="2" t="s">
        <v>156</v>
      </c>
      <c r="J166" t="s">
        <v>378</v>
      </c>
      <c r="K166" t="s">
        <v>23</v>
      </c>
      <c r="L166" t="s">
        <v>148</v>
      </c>
    </row>
    <row r="167" spans="2:12" x14ac:dyDescent="0.3">
      <c r="B167" s="2">
        <v>18</v>
      </c>
      <c r="C167" s="2" t="s">
        <v>15</v>
      </c>
      <c r="D167" s="2" t="s">
        <v>16</v>
      </c>
      <c r="E167" s="2" t="s">
        <v>17</v>
      </c>
      <c r="F167" s="2" t="s">
        <v>18</v>
      </c>
      <c r="G167" s="2" t="s">
        <v>145</v>
      </c>
      <c r="H167" s="2" t="s">
        <v>172</v>
      </c>
      <c r="I167" s="2" t="s">
        <v>173</v>
      </c>
      <c r="J167" t="s">
        <v>135</v>
      </c>
      <c r="K167" t="s">
        <v>23</v>
      </c>
      <c r="L167" t="s">
        <v>165</v>
      </c>
    </row>
    <row r="168" spans="2:12" x14ac:dyDescent="0.3">
      <c r="B168" s="2">
        <v>19</v>
      </c>
      <c r="C168" s="2" t="s">
        <v>15</v>
      </c>
      <c r="D168" s="2" t="s">
        <v>16</v>
      </c>
      <c r="E168" s="2" t="s">
        <v>17</v>
      </c>
      <c r="F168" s="2" t="s">
        <v>18</v>
      </c>
      <c r="G168" s="2" t="s">
        <v>145</v>
      </c>
      <c r="H168" s="2" t="s">
        <v>205</v>
      </c>
      <c r="I168" s="2" t="s">
        <v>206</v>
      </c>
      <c r="J168" t="s">
        <v>380</v>
      </c>
      <c r="K168" t="s">
        <v>23</v>
      </c>
      <c r="L168" t="s">
        <v>202</v>
      </c>
    </row>
    <row r="169" spans="2:12" x14ac:dyDescent="0.3">
      <c r="B169" s="2">
        <v>20</v>
      </c>
      <c r="C169" s="2" t="s">
        <v>15</v>
      </c>
      <c r="D169" s="2" t="s">
        <v>16</v>
      </c>
      <c r="E169" s="2" t="s">
        <v>17</v>
      </c>
      <c r="F169" s="2" t="s">
        <v>18</v>
      </c>
      <c r="G169" s="2" t="s">
        <v>145</v>
      </c>
      <c r="H169" s="2" t="s">
        <v>207</v>
      </c>
      <c r="I169" s="2" t="s">
        <v>208</v>
      </c>
      <c r="J169" t="s">
        <v>381</v>
      </c>
      <c r="K169" t="s">
        <v>23</v>
      </c>
      <c r="L169" t="s">
        <v>202</v>
      </c>
    </row>
    <row r="170" spans="2:12" x14ac:dyDescent="0.3">
      <c r="B170" s="2">
        <v>21</v>
      </c>
      <c r="C170" s="2" t="s">
        <v>15</v>
      </c>
      <c r="D170" s="2" t="s">
        <v>16</v>
      </c>
      <c r="E170" s="2" t="s">
        <v>17</v>
      </c>
      <c r="F170" s="2" t="s">
        <v>18</v>
      </c>
      <c r="G170" s="2" t="s">
        <v>145</v>
      </c>
      <c r="H170" s="2" t="s">
        <v>209</v>
      </c>
      <c r="I170" s="2" t="s">
        <v>210</v>
      </c>
      <c r="J170" t="s">
        <v>382</v>
      </c>
      <c r="K170" t="s">
        <v>23</v>
      </c>
      <c r="L170" t="s">
        <v>202</v>
      </c>
    </row>
    <row r="171" spans="2:12" x14ac:dyDescent="0.3">
      <c r="B171" s="2">
        <v>22</v>
      </c>
      <c r="C171" s="2" t="s">
        <v>15</v>
      </c>
      <c r="D171" s="2" t="s">
        <v>16</v>
      </c>
      <c r="E171" s="2" t="s">
        <v>17</v>
      </c>
      <c r="F171" s="2" t="s">
        <v>18</v>
      </c>
      <c r="G171" s="2" t="s">
        <v>145</v>
      </c>
      <c r="H171" s="2" t="s">
        <v>190</v>
      </c>
      <c r="I171" s="2" t="s">
        <v>191</v>
      </c>
      <c r="J171" t="s">
        <v>383</v>
      </c>
      <c r="K171" t="s">
        <v>23</v>
      </c>
      <c r="L171" t="s">
        <v>76</v>
      </c>
    </row>
    <row r="172" spans="2:12" x14ac:dyDescent="0.3">
      <c r="B172" s="2">
        <v>23</v>
      </c>
      <c r="C172" s="2" t="s">
        <v>15</v>
      </c>
      <c r="D172" s="2" t="s">
        <v>16</v>
      </c>
      <c r="E172" s="2" t="s">
        <v>17</v>
      </c>
      <c r="F172" s="2" t="s">
        <v>18</v>
      </c>
      <c r="G172" s="2" t="s">
        <v>145</v>
      </c>
      <c r="H172" s="2" t="s">
        <v>192</v>
      </c>
      <c r="I172" s="2" t="s">
        <v>193</v>
      </c>
      <c r="J172" t="s">
        <v>384</v>
      </c>
      <c r="K172" t="s">
        <v>23</v>
      </c>
      <c r="L172" t="s">
        <v>76</v>
      </c>
    </row>
    <row r="173" spans="2:12" x14ac:dyDescent="0.3">
      <c r="B173" s="2">
        <v>24</v>
      </c>
      <c r="C173" s="2" t="s">
        <v>15</v>
      </c>
      <c r="D173" s="2" t="s">
        <v>16</v>
      </c>
      <c r="E173" s="2" t="s">
        <v>17</v>
      </c>
      <c r="F173" s="2" t="s">
        <v>18</v>
      </c>
      <c r="G173" s="2" t="s">
        <v>145</v>
      </c>
      <c r="H173" s="2" t="s">
        <v>174</v>
      </c>
      <c r="I173" s="2" t="s">
        <v>175</v>
      </c>
      <c r="J173" t="s">
        <v>322</v>
      </c>
      <c r="K173" t="s">
        <v>23</v>
      </c>
      <c r="L173" t="s">
        <v>165</v>
      </c>
    </row>
    <row r="174" spans="2:12" x14ac:dyDescent="0.3">
      <c r="B174" s="2">
        <v>25</v>
      </c>
      <c r="C174" s="2" t="s">
        <v>15</v>
      </c>
      <c r="D174" s="2" t="s">
        <v>16</v>
      </c>
      <c r="E174" s="2" t="s">
        <v>17</v>
      </c>
      <c r="F174" s="2" t="s">
        <v>18</v>
      </c>
      <c r="G174" s="2" t="s">
        <v>145</v>
      </c>
      <c r="H174" s="2" t="s">
        <v>211</v>
      </c>
      <c r="I174" s="2" t="s">
        <v>212</v>
      </c>
      <c r="J174" t="s">
        <v>59</v>
      </c>
      <c r="K174" t="s">
        <v>23</v>
      </c>
      <c r="L174" t="s">
        <v>202</v>
      </c>
    </row>
    <row r="175" spans="2:12" x14ac:dyDescent="0.3">
      <c r="B175" s="2">
        <v>26</v>
      </c>
      <c r="C175" s="2" t="s">
        <v>15</v>
      </c>
      <c r="D175" s="2" t="s">
        <v>16</v>
      </c>
      <c r="E175" s="2" t="s">
        <v>17</v>
      </c>
      <c r="F175" s="2" t="s">
        <v>18</v>
      </c>
      <c r="G175" s="2" t="s">
        <v>145</v>
      </c>
      <c r="H175" s="2" t="s">
        <v>176</v>
      </c>
      <c r="I175" s="2" t="s">
        <v>177</v>
      </c>
      <c r="J175" t="s">
        <v>385</v>
      </c>
      <c r="K175" t="s">
        <v>23</v>
      </c>
      <c r="L175" t="s">
        <v>165</v>
      </c>
    </row>
    <row r="176" spans="2:12" x14ac:dyDescent="0.3">
      <c r="B176" s="2">
        <v>27</v>
      </c>
      <c r="C176" s="2" t="s">
        <v>15</v>
      </c>
      <c r="D176" s="2" t="s">
        <v>16</v>
      </c>
      <c r="E176" s="2" t="s">
        <v>17</v>
      </c>
      <c r="F176" s="2" t="s">
        <v>18</v>
      </c>
      <c r="G176" s="2" t="s">
        <v>145</v>
      </c>
      <c r="H176" s="2" t="s">
        <v>157</v>
      </c>
      <c r="I176" s="2" t="s">
        <v>158</v>
      </c>
      <c r="J176" t="s">
        <v>365</v>
      </c>
      <c r="K176" t="s">
        <v>23</v>
      </c>
      <c r="L176" t="s">
        <v>148</v>
      </c>
    </row>
    <row r="177" spans="2:12" x14ac:dyDescent="0.3">
      <c r="B177" s="2">
        <v>28</v>
      </c>
      <c r="C177" s="2" t="s">
        <v>15</v>
      </c>
      <c r="D177" s="2" t="s">
        <v>16</v>
      </c>
      <c r="E177" s="2" t="s">
        <v>17</v>
      </c>
      <c r="F177" s="2" t="s">
        <v>18</v>
      </c>
      <c r="G177" s="2" t="s">
        <v>145</v>
      </c>
      <c r="H177" s="2" t="s">
        <v>178</v>
      </c>
      <c r="I177" s="2" t="s">
        <v>179</v>
      </c>
      <c r="J177" t="s">
        <v>386</v>
      </c>
      <c r="K177" t="s">
        <v>23</v>
      </c>
      <c r="L177" t="s">
        <v>165</v>
      </c>
    </row>
    <row r="178" spans="2:12" x14ac:dyDescent="0.3">
      <c r="B178" s="2">
        <v>29</v>
      </c>
      <c r="C178" s="2" t="s">
        <v>15</v>
      </c>
      <c r="D178" s="2" t="s">
        <v>16</v>
      </c>
      <c r="E178" s="2" t="s">
        <v>17</v>
      </c>
      <c r="F178" s="2" t="s">
        <v>18</v>
      </c>
      <c r="G178" s="2" t="s">
        <v>145</v>
      </c>
      <c r="H178" s="2" t="s">
        <v>180</v>
      </c>
      <c r="I178" s="2" t="s">
        <v>181</v>
      </c>
      <c r="J178" t="s">
        <v>387</v>
      </c>
      <c r="K178" t="s">
        <v>23</v>
      </c>
      <c r="L178" t="s">
        <v>165</v>
      </c>
    </row>
    <row r="179" spans="2:12" x14ac:dyDescent="0.3">
      <c r="B179" s="2">
        <v>30</v>
      </c>
      <c r="C179" s="2" t="s">
        <v>15</v>
      </c>
      <c r="D179" s="2" t="s">
        <v>16</v>
      </c>
      <c r="E179" s="2" t="s">
        <v>17</v>
      </c>
      <c r="F179" s="2" t="s">
        <v>18</v>
      </c>
      <c r="G179" s="2" t="s">
        <v>145</v>
      </c>
      <c r="H179" s="2" t="s">
        <v>227</v>
      </c>
      <c r="I179" s="2" t="s">
        <v>228</v>
      </c>
      <c r="J179" t="s">
        <v>409</v>
      </c>
      <c r="K179" t="s">
        <v>23</v>
      </c>
    </row>
    <row r="180" spans="2:12" x14ac:dyDescent="0.3">
      <c r="B180" s="2">
        <v>31</v>
      </c>
      <c r="C180" s="2" t="s">
        <v>15</v>
      </c>
      <c r="D180" s="2" t="s">
        <v>16</v>
      </c>
      <c r="E180" s="2" t="s">
        <v>17</v>
      </c>
      <c r="F180" s="2" t="s">
        <v>18</v>
      </c>
      <c r="G180" s="2" t="s">
        <v>145</v>
      </c>
      <c r="H180" s="2" t="s">
        <v>159</v>
      </c>
      <c r="I180" s="2" t="s">
        <v>160</v>
      </c>
      <c r="J180" t="s">
        <v>388</v>
      </c>
      <c r="K180" t="s">
        <v>23</v>
      </c>
      <c r="L180" t="s">
        <v>148</v>
      </c>
    </row>
    <row r="181" spans="2:12" x14ac:dyDescent="0.3">
      <c r="B181" s="2">
        <v>32</v>
      </c>
      <c r="C181" s="2" t="s">
        <v>15</v>
      </c>
      <c r="D181" s="2" t="s">
        <v>16</v>
      </c>
      <c r="E181" s="2" t="s">
        <v>17</v>
      </c>
      <c r="F181" s="2" t="s">
        <v>18</v>
      </c>
      <c r="G181" s="2" t="s">
        <v>145</v>
      </c>
      <c r="H181" s="2" t="s">
        <v>194</v>
      </c>
      <c r="I181" s="2" t="s">
        <v>195</v>
      </c>
      <c r="J181" t="s">
        <v>389</v>
      </c>
      <c r="K181" t="s">
        <v>23</v>
      </c>
      <c r="L181" t="s">
        <v>76</v>
      </c>
    </row>
    <row r="182" spans="2:12" x14ac:dyDescent="0.3">
      <c r="B182" s="2">
        <v>33</v>
      </c>
      <c r="C182" s="2" t="s">
        <v>15</v>
      </c>
      <c r="D182" s="2" t="s">
        <v>16</v>
      </c>
      <c r="E182" s="2" t="s">
        <v>17</v>
      </c>
      <c r="F182" s="2" t="s">
        <v>18</v>
      </c>
      <c r="G182" s="2" t="s">
        <v>145</v>
      </c>
      <c r="H182" s="2" t="s">
        <v>213</v>
      </c>
      <c r="I182" s="2" t="s">
        <v>214</v>
      </c>
      <c r="J182" t="s">
        <v>390</v>
      </c>
      <c r="K182" t="s">
        <v>23</v>
      </c>
      <c r="L182" t="s">
        <v>202</v>
      </c>
    </row>
    <row r="183" spans="2:12" x14ac:dyDescent="0.3">
      <c r="B183" s="2">
        <v>34</v>
      </c>
      <c r="C183" s="2" t="s">
        <v>15</v>
      </c>
      <c r="D183" s="2" t="s">
        <v>16</v>
      </c>
      <c r="E183" s="2" t="s">
        <v>17</v>
      </c>
      <c r="F183" s="2" t="s">
        <v>18</v>
      </c>
      <c r="G183" s="2" t="s">
        <v>145</v>
      </c>
      <c r="H183" s="2" t="s">
        <v>215</v>
      </c>
      <c r="I183" s="2" t="s">
        <v>216</v>
      </c>
      <c r="J183" t="s">
        <v>391</v>
      </c>
      <c r="K183" t="s">
        <v>23</v>
      </c>
      <c r="L183" t="s">
        <v>202</v>
      </c>
    </row>
    <row r="184" spans="2:12" x14ac:dyDescent="0.3">
      <c r="B184" s="2">
        <v>35</v>
      </c>
      <c r="C184" s="2" t="s">
        <v>15</v>
      </c>
      <c r="D184" s="2" t="s">
        <v>16</v>
      </c>
      <c r="E184" s="2" t="s">
        <v>17</v>
      </c>
      <c r="F184" s="2" t="s">
        <v>18</v>
      </c>
      <c r="G184" s="2" t="s">
        <v>145</v>
      </c>
      <c r="H184" s="2" t="s">
        <v>217</v>
      </c>
      <c r="I184" s="2" t="s">
        <v>218</v>
      </c>
      <c r="J184" t="s">
        <v>392</v>
      </c>
      <c r="K184" t="s">
        <v>23</v>
      </c>
      <c r="L184" t="s">
        <v>202</v>
      </c>
    </row>
    <row r="185" spans="2:12" x14ac:dyDescent="0.3">
      <c r="B185" s="2">
        <v>36</v>
      </c>
      <c r="C185" s="2" t="s">
        <v>15</v>
      </c>
      <c r="D185" s="2" t="s">
        <v>16</v>
      </c>
      <c r="E185" s="2" t="s">
        <v>17</v>
      </c>
      <c r="F185" s="2" t="s">
        <v>18</v>
      </c>
      <c r="G185" s="2" t="s">
        <v>145</v>
      </c>
      <c r="H185" s="2" t="s">
        <v>182</v>
      </c>
      <c r="I185" s="2" t="s">
        <v>183</v>
      </c>
      <c r="J185" t="s">
        <v>386</v>
      </c>
      <c r="K185" t="s">
        <v>23</v>
      </c>
      <c r="L185" t="s">
        <v>165</v>
      </c>
    </row>
    <row r="186" spans="2:12" x14ac:dyDescent="0.3">
      <c r="B186" s="2">
        <v>37</v>
      </c>
      <c r="C186" s="2" t="s">
        <v>15</v>
      </c>
      <c r="D186" s="2" t="s">
        <v>16</v>
      </c>
      <c r="E186" s="2" t="s">
        <v>17</v>
      </c>
      <c r="F186" s="2" t="s">
        <v>18</v>
      </c>
      <c r="G186" s="2" t="s">
        <v>145</v>
      </c>
      <c r="H186" s="2" t="s">
        <v>219</v>
      </c>
      <c r="I186" s="2" t="s">
        <v>220</v>
      </c>
      <c r="J186" t="s">
        <v>393</v>
      </c>
      <c r="K186" t="s">
        <v>23</v>
      </c>
      <c r="L186" t="s">
        <v>202</v>
      </c>
    </row>
    <row r="187" spans="2:12" x14ac:dyDescent="0.3">
      <c r="B187" s="2">
        <v>38</v>
      </c>
      <c r="C187" s="2" t="s">
        <v>15</v>
      </c>
      <c r="D187" s="2" t="s">
        <v>16</v>
      </c>
      <c r="E187" s="2" t="s">
        <v>17</v>
      </c>
      <c r="F187" s="2" t="s">
        <v>18</v>
      </c>
      <c r="G187" s="2" t="s">
        <v>145</v>
      </c>
      <c r="H187" s="2" t="s">
        <v>161</v>
      </c>
      <c r="I187" s="2" t="s">
        <v>162</v>
      </c>
      <c r="J187" t="s">
        <v>394</v>
      </c>
      <c r="K187" t="s">
        <v>23</v>
      </c>
      <c r="L187" t="s">
        <v>148</v>
      </c>
    </row>
    <row r="188" spans="2:12" x14ac:dyDescent="0.3">
      <c r="B188" s="2">
        <v>39</v>
      </c>
      <c r="C188" s="2" t="s">
        <v>15</v>
      </c>
      <c r="D188" s="2" t="s">
        <v>16</v>
      </c>
      <c r="E188" s="2" t="s">
        <v>17</v>
      </c>
      <c r="F188" s="2" t="s">
        <v>18</v>
      </c>
      <c r="G188" s="2" t="s">
        <v>145</v>
      </c>
      <c r="H188" s="2" t="s">
        <v>196</v>
      </c>
      <c r="I188" s="2" t="s">
        <v>197</v>
      </c>
      <c r="J188" t="s">
        <v>395</v>
      </c>
      <c r="K188" t="s">
        <v>23</v>
      </c>
      <c r="L188" t="s">
        <v>76</v>
      </c>
    </row>
    <row r="189" spans="2:12" x14ac:dyDescent="0.3">
      <c r="B189" s="2">
        <v>40</v>
      </c>
      <c r="C189" s="2" t="s">
        <v>15</v>
      </c>
      <c r="D189" s="2" t="s">
        <v>16</v>
      </c>
      <c r="E189" s="2" t="s">
        <v>17</v>
      </c>
      <c r="F189" s="2" t="s">
        <v>18</v>
      </c>
      <c r="G189" s="2" t="s">
        <v>145</v>
      </c>
      <c r="H189" s="2" t="s">
        <v>198</v>
      </c>
      <c r="I189" s="2" t="s">
        <v>199</v>
      </c>
      <c r="J189" t="s">
        <v>396</v>
      </c>
      <c r="K189" t="s">
        <v>23</v>
      </c>
      <c r="L189" t="s">
        <v>76</v>
      </c>
    </row>
  </sheetData>
  <autoFilter ref="A1:L105" xr:uid="{27ECB98C-856B-4455-B839-BB44E9F6D5D2}">
    <sortState xmlns:xlrd2="http://schemas.microsoft.com/office/spreadsheetml/2017/richdata2" ref="A2:L105">
      <sortCondition descending="1" ref="H1:H105"/>
    </sortState>
  </autoFilter>
  <sortState xmlns:xlrd2="http://schemas.microsoft.com/office/spreadsheetml/2017/richdata2" ref="A1:AC147">
    <sortCondition ref="AC1:AC147"/>
  </sortState>
  <pageMargins left="0.7" right="0.7" top="0.75" bottom="0.75" header="0.3" footer="0.3"/>
  <pageSetup scale="62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036B6A0F0A24396C5A0DD7E940D90" ma:contentTypeVersion="13" ma:contentTypeDescription="Create a new document." ma:contentTypeScope="" ma:versionID="f5eb6c64ef7fef73fb4f84fb225c9a02">
  <xsd:schema xmlns:xsd="http://www.w3.org/2001/XMLSchema" xmlns:xs="http://www.w3.org/2001/XMLSchema" xmlns:p="http://schemas.microsoft.com/office/2006/metadata/properties" xmlns:ns3="5c3c256c-3434-4d45-b861-29623a33918c" xmlns:ns4="3ed7caab-42e0-492d-9c6f-3a66e1f3b9e9" targetNamespace="http://schemas.microsoft.com/office/2006/metadata/properties" ma:root="true" ma:fieldsID="4019c646aa1f6602c5d1903823e38277" ns3:_="" ns4:_="">
    <xsd:import namespace="5c3c256c-3434-4d45-b861-29623a33918c"/>
    <xsd:import namespace="3ed7caab-42e0-492d-9c6f-3a66e1f3b9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3c256c-3434-4d45-b861-29623a3391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d7caab-42e0-492d-9c6f-3a66e1f3b9e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9F96E8-14E4-452F-BEFE-1E0AF618A1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322F06-F0AF-4052-A98D-17D315F652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B30E619-EEE7-42C1-9F9B-A4116B52BD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3c256c-3434-4d45-b861-29623a33918c"/>
    <ds:schemaRef ds:uri="3ed7caab-42e0-492d-9c6f-3a66e1f3b9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19CTT2B</vt:lpstr>
      <vt:lpstr>19CTT2C</vt:lpstr>
      <vt:lpstr>19CTT2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Huynh Tho</cp:lastModifiedBy>
  <cp:revision/>
  <dcterms:created xsi:type="dcterms:W3CDTF">2020-02-28T04:10:40Z</dcterms:created>
  <dcterms:modified xsi:type="dcterms:W3CDTF">2020-08-19T07:34:51Z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0x0101007B5036B6A0F0A24396C5A0DD7E940D90</vt:lpwstr>
  </property>
</Properties>
</file>