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Document\Nam 2\Toan hoc to hop\Thuc hanh\"/>
    </mc:Choice>
  </mc:AlternateContent>
  <xr:revisionPtr revIDLastSave="0" documentId="13_ncr:1_{6518441C-7A6F-4EFA-9FE6-7025275649D3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2-C1_191-N1" sheetId="1" r:id="rId1"/>
    <sheet name="S2-C2_191-N2" sheetId="2" r:id="rId2"/>
    <sheet name="C2-C1_192-N3" sheetId="3" r:id="rId3"/>
    <sheet name="C2-C2_192-N2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8" roundtripDataSignature="AMtx7mjPRhP4X6lQMLuk9YrXtSsxi/41jA=="/>
    </ext>
  </extLst>
</workbook>
</file>

<file path=xl/calcChain.xml><?xml version="1.0" encoding="utf-8"?>
<calcChain xmlns="http://schemas.openxmlformats.org/spreadsheetml/2006/main">
  <c r="V34" i="4" l="1"/>
  <c r="W34" i="4" s="1"/>
  <c r="X34" i="4" s="1"/>
  <c r="Y34" i="4" s="1"/>
  <c r="AA34" i="4" s="1"/>
  <c r="AB34" i="4" s="1"/>
  <c r="K34" i="4"/>
  <c r="L34" i="4" s="1"/>
  <c r="M34" i="4" s="1"/>
  <c r="J34" i="4"/>
  <c r="W33" i="4"/>
  <c r="X33" i="4" s="1"/>
  <c r="V33" i="4"/>
  <c r="K33" i="4"/>
  <c r="J33" i="4"/>
  <c r="L33" i="4" s="1"/>
  <c r="M33" i="4" s="1"/>
  <c r="W32" i="4"/>
  <c r="X32" i="4" s="1"/>
  <c r="Y32" i="4" s="1"/>
  <c r="AA32" i="4" s="1"/>
  <c r="AB32" i="4" s="1"/>
  <c r="V32" i="4"/>
  <c r="L32" i="4"/>
  <c r="M32" i="4" s="1"/>
  <c r="K32" i="4"/>
  <c r="J32" i="4"/>
  <c r="V31" i="4"/>
  <c r="W31" i="4" s="1"/>
  <c r="X31" i="4" s="1"/>
  <c r="K31" i="4"/>
  <c r="J31" i="4"/>
  <c r="W30" i="4"/>
  <c r="X30" i="4" s="1"/>
  <c r="Y30" i="4" s="1"/>
  <c r="AA30" i="4" s="1"/>
  <c r="AB30" i="4" s="1"/>
  <c r="V30" i="4"/>
  <c r="K30" i="4"/>
  <c r="L30" i="4" s="1"/>
  <c r="M30" i="4" s="1"/>
  <c r="J30" i="4"/>
  <c r="W29" i="4"/>
  <c r="X29" i="4" s="1"/>
  <c r="Y29" i="4" s="1"/>
  <c r="AA29" i="4" s="1"/>
  <c r="AB29" i="4" s="1"/>
  <c r="V29" i="4"/>
  <c r="K29" i="4"/>
  <c r="J29" i="4"/>
  <c r="L29" i="4" s="1"/>
  <c r="M29" i="4" s="1"/>
  <c r="AB28" i="4"/>
  <c r="N28" i="4"/>
  <c r="V28" i="4" s="1"/>
  <c r="W28" i="4" s="1"/>
  <c r="X28" i="4" s="1"/>
  <c r="Y28" i="4" s="1"/>
  <c r="AA28" i="4" s="1"/>
  <c r="K28" i="4"/>
  <c r="J28" i="4"/>
  <c r="L28" i="4" s="1"/>
  <c r="M28" i="4" s="1"/>
  <c r="V27" i="4"/>
  <c r="W27" i="4" s="1"/>
  <c r="X27" i="4" s="1"/>
  <c r="Y27" i="4" s="1"/>
  <c r="AA27" i="4" s="1"/>
  <c r="AB27" i="4" s="1"/>
  <c r="L27" i="4"/>
  <c r="M27" i="4" s="1"/>
  <c r="K27" i="4"/>
  <c r="J27" i="4"/>
  <c r="X26" i="4"/>
  <c r="Y26" i="4" s="1"/>
  <c r="AA26" i="4" s="1"/>
  <c r="AB26" i="4" s="1"/>
  <c r="V26" i="4"/>
  <c r="W26" i="4" s="1"/>
  <c r="M26" i="4"/>
  <c r="L26" i="4"/>
  <c r="K26" i="4"/>
  <c r="J26" i="4"/>
  <c r="W25" i="4"/>
  <c r="X25" i="4" s="1"/>
  <c r="V25" i="4"/>
  <c r="K25" i="4"/>
  <c r="J25" i="4"/>
  <c r="V24" i="4"/>
  <c r="W24" i="4" s="1"/>
  <c r="X24" i="4" s="1"/>
  <c r="K24" i="4"/>
  <c r="J24" i="4"/>
  <c r="L24" i="4" s="1"/>
  <c r="M24" i="4" s="1"/>
  <c r="W23" i="4"/>
  <c r="X23" i="4" s="1"/>
  <c r="V23" i="4"/>
  <c r="K23" i="4"/>
  <c r="L23" i="4" s="1"/>
  <c r="M23" i="4" s="1"/>
  <c r="J23" i="4"/>
  <c r="X22" i="4"/>
  <c r="Y22" i="4" s="1"/>
  <c r="AA22" i="4" s="1"/>
  <c r="AB22" i="4" s="1"/>
  <c r="V22" i="4"/>
  <c r="W22" i="4" s="1"/>
  <c r="M22" i="4"/>
  <c r="L22" i="4"/>
  <c r="K22" i="4"/>
  <c r="J22" i="4"/>
  <c r="X21" i="4"/>
  <c r="Y21" i="4" s="1"/>
  <c r="AA21" i="4" s="1"/>
  <c r="AB21" i="4" s="1"/>
  <c r="W21" i="4"/>
  <c r="V21" i="4"/>
  <c r="K21" i="4"/>
  <c r="J21" i="4"/>
  <c r="L21" i="4" s="1"/>
  <c r="M21" i="4" s="1"/>
  <c r="AA20" i="4"/>
  <c r="AB20" i="4" s="1"/>
  <c r="Y20" i="4"/>
  <c r="V20" i="4"/>
  <c r="W20" i="4" s="1"/>
  <c r="X20" i="4" s="1"/>
  <c r="M20" i="4"/>
  <c r="K20" i="4"/>
  <c r="J20" i="4"/>
  <c r="L20" i="4" s="1"/>
  <c r="V19" i="4"/>
  <c r="W19" i="4" s="1"/>
  <c r="X19" i="4" s="1"/>
  <c r="Y19" i="4" s="1"/>
  <c r="AA19" i="4" s="1"/>
  <c r="AB19" i="4" s="1"/>
  <c r="K19" i="4"/>
  <c r="L19" i="4" s="1"/>
  <c r="M19" i="4" s="1"/>
  <c r="J19" i="4"/>
  <c r="V18" i="4"/>
  <c r="W18" i="4" s="1"/>
  <c r="X18" i="4" s="1"/>
  <c r="M18" i="4"/>
  <c r="L18" i="4"/>
  <c r="K18" i="4"/>
  <c r="J18" i="4"/>
  <c r="W17" i="4"/>
  <c r="X17" i="4" s="1"/>
  <c r="V17" i="4"/>
  <c r="K17" i="4"/>
  <c r="J17" i="4"/>
  <c r="V16" i="4"/>
  <c r="W16" i="4" s="1"/>
  <c r="X16" i="4" s="1"/>
  <c r="Y16" i="4" s="1"/>
  <c r="AA16" i="4" s="1"/>
  <c r="AB16" i="4" s="1"/>
  <c r="K16" i="4"/>
  <c r="J16" i="4"/>
  <c r="L16" i="4" s="1"/>
  <c r="M16" i="4" s="1"/>
  <c r="W15" i="4"/>
  <c r="X15" i="4" s="1"/>
  <c r="Y15" i="4" s="1"/>
  <c r="AA15" i="4" s="1"/>
  <c r="AB15" i="4" s="1"/>
  <c r="V15" i="4"/>
  <c r="L15" i="4"/>
  <c r="M15" i="4" s="1"/>
  <c r="K15" i="4"/>
  <c r="J15" i="4"/>
  <c r="Y14" i="4"/>
  <c r="AA14" i="4" s="1"/>
  <c r="AB14" i="4" s="1"/>
  <c r="X14" i="4"/>
  <c r="V14" i="4"/>
  <c r="W14" i="4" s="1"/>
  <c r="M14" i="4"/>
  <c r="L14" i="4"/>
  <c r="K14" i="4"/>
  <c r="J14" i="4"/>
  <c r="X13" i="4"/>
  <c r="Y13" i="4" s="1"/>
  <c r="AA13" i="4" s="1"/>
  <c r="AB13" i="4" s="1"/>
  <c r="W13" i="4"/>
  <c r="V13" i="4"/>
  <c r="K13" i="4"/>
  <c r="J13" i="4"/>
  <c r="L13" i="4" s="1"/>
  <c r="M13" i="4" s="1"/>
  <c r="V12" i="4"/>
  <c r="W12" i="4" s="1"/>
  <c r="X12" i="4" s="1"/>
  <c r="K12" i="4"/>
  <c r="J12" i="4"/>
  <c r="L12" i="4" s="1"/>
  <c r="M12" i="4" s="1"/>
  <c r="V11" i="4"/>
  <c r="W11" i="4" s="1"/>
  <c r="X11" i="4" s="1"/>
  <c r="K11" i="4"/>
  <c r="L11" i="4" s="1"/>
  <c r="M11" i="4" s="1"/>
  <c r="J11" i="4"/>
  <c r="Y10" i="4"/>
  <c r="AA10" i="4" s="1"/>
  <c r="AB10" i="4" s="1"/>
  <c r="V10" i="4"/>
  <c r="W10" i="4" s="1"/>
  <c r="X10" i="4" s="1"/>
  <c r="M10" i="4"/>
  <c r="L10" i="4"/>
  <c r="K10" i="4"/>
  <c r="J10" i="4"/>
  <c r="W9" i="4"/>
  <c r="X9" i="4" s="1"/>
  <c r="Y9" i="4" s="1"/>
  <c r="AA9" i="4" s="1"/>
  <c r="AB9" i="4" s="1"/>
  <c r="V9" i="4"/>
  <c r="K9" i="4"/>
  <c r="J9" i="4"/>
  <c r="L9" i="4" s="1"/>
  <c r="M9" i="4" s="1"/>
  <c r="V8" i="4"/>
  <c r="W8" i="4" s="1"/>
  <c r="X8" i="4" s="1"/>
  <c r="L8" i="4"/>
  <c r="M8" i="4" s="1"/>
  <c r="K8" i="4"/>
  <c r="J8" i="4"/>
  <c r="W7" i="4"/>
  <c r="X7" i="4" s="1"/>
  <c r="V7" i="4"/>
  <c r="L7" i="4"/>
  <c r="M7" i="4" s="1"/>
  <c r="K7" i="4"/>
  <c r="J7" i="4"/>
  <c r="V6" i="4"/>
  <c r="W6" i="4" s="1"/>
  <c r="X6" i="4" s="1"/>
  <c r="M6" i="4"/>
  <c r="L6" i="4"/>
  <c r="K6" i="4"/>
  <c r="J6" i="4"/>
  <c r="W5" i="4"/>
  <c r="X5" i="4" s="1"/>
  <c r="Y5" i="4" s="1"/>
  <c r="AA5" i="4" s="1"/>
  <c r="AB5" i="4" s="1"/>
  <c r="V5" i="4"/>
  <c r="K5" i="4"/>
  <c r="J5" i="4"/>
  <c r="L5" i="4" s="1"/>
  <c r="M5" i="4" s="1"/>
  <c r="V4" i="4"/>
  <c r="W4" i="4" s="1"/>
  <c r="X4" i="4" s="1"/>
  <c r="L4" i="4"/>
  <c r="M4" i="4" s="1"/>
  <c r="Y4" i="4" s="1"/>
  <c r="AA4" i="4" s="1"/>
  <c r="AB4" i="4" s="1"/>
  <c r="K4" i="4"/>
  <c r="J4" i="4"/>
  <c r="V3" i="4"/>
  <c r="W3" i="4" s="1"/>
  <c r="X3" i="4" s="1"/>
  <c r="K3" i="4"/>
  <c r="L3" i="4" s="1"/>
  <c r="M3" i="4" s="1"/>
  <c r="J3" i="4"/>
  <c r="Y43" i="3"/>
  <c r="AA43" i="3" s="1"/>
  <c r="AB43" i="3" s="1"/>
  <c r="V43" i="3"/>
  <c r="W43" i="3" s="1"/>
  <c r="X43" i="3" s="1"/>
  <c r="M43" i="3"/>
  <c r="L43" i="3"/>
  <c r="K43" i="3"/>
  <c r="J43" i="3"/>
  <c r="W42" i="3"/>
  <c r="X42" i="3" s="1"/>
  <c r="V42" i="3"/>
  <c r="K42" i="3"/>
  <c r="J42" i="3"/>
  <c r="X41" i="3"/>
  <c r="W41" i="3"/>
  <c r="V41" i="3"/>
  <c r="L41" i="3"/>
  <c r="M41" i="3" s="1"/>
  <c r="Y41" i="3" s="1"/>
  <c r="AA41" i="3" s="1"/>
  <c r="AB41" i="3" s="1"/>
  <c r="K41" i="3"/>
  <c r="J41" i="3"/>
  <c r="W40" i="3"/>
  <c r="X40" i="3" s="1"/>
  <c r="V40" i="3"/>
  <c r="L40" i="3"/>
  <c r="M40" i="3" s="1"/>
  <c r="K40" i="3"/>
  <c r="J40" i="3"/>
  <c r="V39" i="3"/>
  <c r="W39" i="3" s="1"/>
  <c r="X39" i="3" s="1"/>
  <c r="M39" i="3"/>
  <c r="L39" i="3"/>
  <c r="K39" i="3"/>
  <c r="J39" i="3"/>
  <c r="W38" i="3"/>
  <c r="X38" i="3" s="1"/>
  <c r="V38" i="3"/>
  <c r="K38" i="3"/>
  <c r="J38" i="3"/>
  <c r="L38" i="3" s="1"/>
  <c r="M38" i="3" s="1"/>
  <c r="Y38" i="3" s="1"/>
  <c r="AA38" i="3" s="1"/>
  <c r="AB38" i="3" s="1"/>
  <c r="X37" i="3"/>
  <c r="W37" i="3"/>
  <c r="V37" i="3"/>
  <c r="K37" i="3"/>
  <c r="J37" i="3"/>
  <c r="L37" i="3" s="1"/>
  <c r="M37" i="3" s="1"/>
  <c r="Y37" i="3" s="1"/>
  <c r="AA37" i="3" s="1"/>
  <c r="AB37" i="3" s="1"/>
  <c r="V36" i="3"/>
  <c r="W36" i="3" s="1"/>
  <c r="X36" i="3" s="1"/>
  <c r="L36" i="3"/>
  <c r="M36" i="3" s="1"/>
  <c r="K36" i="3"/>
  <c r="J36" i="3"/>
  <c r="Y35" i="3"/>
  <c r="AA35" i="3" s="1"/>
  <c r="AB35" i="3" s="1"/>
  <c r="V35" i="3"/>
  <c r="W35" i="3" s="1"/>
  <c r="X35" i="3" s="1"/>
  <c r="M35" i="3"/>
  <c r="L35" i="3"/>
  <c r="K35" i="3"/>
  <c r="J35" i="3"/>
  <c r="W34" i="3"/>
  <c r="X34" i="3" s="1"/>
  <c r="V34" i="3"/>
  <c r="K34" i="3"/>
  <c r="J34" i="3"/>
  <c r="L34" i="3" s="1"/>
  <c r="M34" i="3" s="1"/>
  <c r="X33" i="3"/>
  <c r="W33" i="3"/>
  <c r="V33" i="3"/>
  <c r="K33" i="3"/>
  <c r="J33" i="3"/>
  <c r="L33" i="3" s="1"/>
  <c r="M33" i="3" s="1"/>
  <c r="Y33" i="3" s="1"/>
  <c r="AA33" i="3" s="1"/>
  <c r="AB33" i="3" s="1"/>
  <c r="V32" i="3"/>
  <c r="W32" i="3" s="1"/>
  <c r="X32" i="3" s="1"/>
  <c r="K32" i="3"/>
  <c r="J32" i="3"/>
  <c r="L32" i="3" s="1"/>
  <c r="M32" i="3" s="1"/>
  <c r="Y32" i="3" s="1"/>
  <c r="AA32" i="3" s="1"/>
  <c r="AB32" i="3" s="1"/>
  <c r="Y31" i="3"/>
  <c r="AA31" i="3" s="1"/>
  <c r="AB31" i="3" s="1"/>
  <c r="V31" i="3"/>
  <c r="W31" i="3" s="1"/>
  <c r="X31" i="3" s="1"/>
  <c r="L31" i="3"/>
  <c r="M31" i="3" s="1"/>
  <c r="K31" i="3"/>
  <c r="J31" i="3"/>
  <c r="W30" i="3"/>
  <c r="X30" i="3" s="1"/>
  <c r="V30" i="3"/>
  <c r="K30" i="3"/>
  <c r="J30" i="3"/>
  <c r="X29" i="3"/>
  <c r="W29" i="3"/>
  <c r="V29" i="3"/>
  <c r="L29" i="3"/>
  <c r="M29" i="3" s="1"/>
  <c r="Y29" i="3" s="1"/>
  <c r="AA29" i="3" s="1"/>
  <c r="AB29" i="3" s="1"/>
  <c r="K29" i="3"/>
  <c r="J29" i="3"/>
  <c r="AA28" i="3"/>
  <c r="AB28" i="3" s="1"/>
  <c r="V28" i="3"/>
  <c r="W28" i="3" s="1"/>
  <c r="X28" i="3" s="1"/>
  <c r="K28" i="3"/>
  <c r="L28" i="3" s="1"/>
  <c r="M28" i="3" s="1"/>
  <c r="Y28" i="3" s="1"/>
  <c r="J28" i="3"/>
  <c r="X27" i="3"/>
  <c r="V27" i="3"/>
  <c r="W27" i="3" s="1"/>
  <c r="L27" i="3"/>
  <c r="M27" i="3" s="1"/>
  <c r="K27" i="3"/>
  <c r="J27" i="3"/>
  <c r="W26" i="3"/>
  <c r="X26" i="3" s="1"/>
  <c r="V26" i="3"/>
  <c r="M26" i="3"/>
  <c r="K26" i="3"/>
  <c r="J26" i="3"/>
  <c r="L26" i="3" s="1"/>
  <c r="W25" i="3"/>
  <c r="X25" i="3" s="1"/>
  <c r="V25" i="3"/>
  <c r="M25" i="3"/>
  <c r="L25" i="3"/>
  <c r="K25" i="3"/>
  <c r="J25" i="3"/>
  <c r="V24" i="3"/>
  <c r="W24" i="3" s="1"/>
  <c r="X24" i="3" s="1"/>
  <c r="Y24" i="3" s="1"/>
  <c r="AA24" i="3" s="1"/>
  <c r="AB24" i="3" s="1"/>
  <c r="K24" i="3"/>
  <c r="L24" i="3" s="1"/>
  <c r="M24" i="3" s="1"/>
  <c r="J24" i="3"/>
  <c r="X23" i="3"/>
  <c r="V23" i="3"/>
  <c r="W23" i="3" s="1"/>
  <c r="K23" i="3"/>
  <c r="L23" i="3" s="1"/>
  <c r="M23" i="3" s="1"/>
  <c r="Y23" i="3" s="1"/>
  <c r="AA23" i="3" s="1"/>
  <c r="AB23" i="3" s="1"/>
  <c r="J23" i="3"/>
  <c r="V22" i="3"/>
  <c r="W22" i="3" s="1"/>
  <c r="X22" i="3" s="1"/>
  <c r="K22" i="3"/>
  <c r="J22" i="3"/>
  <c r="X21" i="3"/>
  <c r="W21" i="3"/>
  <c r="V21" i="3"/>
  <c r="L21" i="3"/>
  <c r="M21" i="3" s="1"/>
  <c r="Y21" i="3" s="1"/>
  <c r="AA21" i="3" s="1"/>
  <c r="AB21" i="3" s="1"/>
  <c r="K21" i="3"/>
  <c r="J21" i="3"/>
  <c r="W20" i="3"/>
  <c r="X20" i="3" s="1"/>
  <c r="V20" i="3"/>
  <c r="L20" i="3"/>
  <c r="M20" i="3" s="1"/>
  <c r="K20" i="3"/>
  <c r="J20" i="3"/>
  <c r="AB19" i="3"/>
  <c r="Y19" i="3"/>
  <c r="AA19" i="3" s="1"/>
  <c r="V19" i="3"/>
  <c r="W19" i="3" s="1"/>
  <c r="X19" i="3" s="1"/>
  <c r="L19" i="3"/>
  <c r="M19" i="3" s="1"/>
  <c r="K19" i="3"/>
  <c r="J19" i="3"/>
  <c r="W18" i="3"/>
  <c r="X18" i="3" s="1"/>
  <c r="V18" i="3"/>
  <c r="M18" i="3"/>
  <c r="K18" i="3"/>
  <c r="J18" i="3"/>
  <c r="L18" i="3" s="1"/>
  <c r="W17" i="3"/>
  <c r="X17" i="3" s="1"/>
  <c r="Y17" i="3" s="1"/>
  <c r="AA17" i="3" s="1"/>
  <c r="AB17" i="3" s="1"/>
  <c r="V17" i="3"/>
  <c r="K17" i="3"/>
  <c r="J17" i="3"/>
  <c r="L17" i="3" s="1"/>
  <c r="M17" i="3" s="1"/>
  <c r="Y16" i="3"/>
  <c r="AA16" i="3" s="1"/>
  <c r="AB16" i="3" s="1"/>
  <c r="V16" i="3"/>
  <c r="W16" i="3" s="1"/>
  <c r="X16" i="3" s="1"/>
  <c r="K16" i="3"/>
  <c r="J16" i="3"/>
  <c r="L16" i="3" s="1"/>
  <c r="M16" i="3" s="1"/>
  <c r="X15" i="3"/>
  <c r="V15" i="3"/>
  <c r="W15" i="3" s="1"/>
  <c r="K15" i="3"/>
  <c r="L15" i="3" s="1"/>
  <c r="M15" i="3" s="1"/>
  <c r="J15" i="3"/>
  <c r="V14" i="3"/>
  <c r="W14" i="3" s="1"/>
  <c r="X14" i="3" s="1"/>
  <c r="K14" i="3"/>
  <c r="J14" i="3"/>
  <c r="L14" i="3" s="1"/>
  <c r="M14" i="3" s="1"/>
  <c r="X13" i="3"/>
  <c r="W13" i="3"/>
  <c r="V13" i="3"/>
  <c r="K13" i="3"/>
  <c r="J13" i="3"/>
  <c r="L13" i="3" s="1"/>
  <c r="M13" i="3" s="1"/>
  <c r="Y13" i="3" s="1"/>
  <c r="AA13" i="3" s="1"/>
  <c r="AB13" i="3" s="1"/>
  <c r="AA12" i="3"/>
  <c r="AB12" i="3" s="1"/>
  <c r="W12" i="3"/>
  <c r="X12" i="3" s="1"/>
  <c r="V12" i="3"/>
  <c r="K12" i="3"/>
  <c r="J12" i="3"/>
  <c r="L12" i="3" s="1"/>
  <c r="M12" i="3" s="1"/>
  <c r="Y12" i="3" s="1"/>
  <c r="V11" i="3"/>
  <c r="W11" i="3" s="1"/>
  <c r="X11" i="3" s="1"/>
  <c r="K11" i="3"/>
  <c r="L11" i="3" s="1"/>
  <c r="M11" i="3" s="1"/>
  <c r="Y11" i="3" s="1"/>
  <c r="AA11" i="3" s="1"/>
  <c r="AB11" i="3" s="1"/>
  <c r="J11" i="3"/>
  <c r="W10" i="3"/>
  <c r="X10" i="3" s="1"/>
  <c r="V10" i="3"/>
  <c r="K10" i="3"/>
  <c r="J10" i="3"/>
  <c r="W9" i="3"/>
  <c r="X9" i="3" s="1"/>
  <c r="V9" i="3"/>
  <c r="L9" i="3"/>
  <c r="M9" i="3" s="1"/>
  <c r="Y9" i="3" s="1"/>
  <c r="AA9" i="3" s="1"/>
  <c r="AB9" i="3" s="1"/>
  <c r="K9" i="3"/>
  <c r="J9" i="3"/>
  <c r="V8" i="3"/>
  <c r="W8" i="3" s="1"/>
  <c r="X8" i="3" s="1"/>
  <c r="K8" i="3"/>
  <c r="L8" i="3" s="1"/>
  <c r="M8" i="3" s="1"/>
  <c r="Y8" i="3" s="1"/>
  <c r="AA8" i="3" s="1"/>
  <c r="AB8" i="3" s="1"/>
  <c r="J8" i="3"/>
  <c r="X7" i="3"/>
  <c r="V7" i="3"/>
  <c r="W7" i="3" s="1"/>
  <c r="L7" i="3"/>
  <c r="M7" i="3" s="1"/>
  <c r="Y7" i="3" s="1"/>
  <c r="AA7" i="3" s="1"/>
  <c r="AB7" i="3" s="1"/>
  <c r="K7" i="3"/>
  <c r="J7" i="3"/>
  <c r="V6" i="3"/>
  <c r="W6" i="3" s="1"/>
  <c r="X6" i="3" s="1"/>
  <c r="K6" i="3"/>
  <c r="J6" i="3"/>
  <c r="X5" i="3"/>
  <c r="W5" i="3"/>
  <c r="V5" i="3"/>
  <c r="M5" i="3"/>
  <c r="Y5" i="3" s="1"/>
  <c r="AA5" i="3" s="1"/>
  <c r="AB5" i="3" s="1"/>
  <c r="L5" i="3"/>
  <c r="K5" i="3"/>
  <c r="J5" i="3"/>
  <c r="V4" i="3"/>
  <c r="W4" i="3" s="1"/>
  <c r="X4" i="3" s="1"/>
  <c r="K4" i="3"/>
  <c r="J4" i="3"/>
  <c r="L4" i="3" s="1"/>
  <c r="M4" i="3" s="1"/>
  <c r="Y4" i="3" s="1"/>
  <c r="AA4" i="3" s="1"/>
  <c r="AB4" i="3" s="1"/>
  <c r="V3" i="3"/>
  <c r="W3" i="3" s="1"/>
  <c r="X3" i="3" s="1"/>
  <c r="M3" i="3"/>
  <c r="L3" i="3"/>
  <c r="K3" i="3"/>
  <c r="J3" i="3"/>
  <c r="V32" i="2"/>
  <c r="W32" i="2" s="1"/>
  <c r="X32" i="2" s="1"/>
  <c r="K32" i="2"/>
  <c r="J32" i="2"/>
  <c r="L32" i="2" s="1"/>
  <c r="M32" i="2" s="1"/>
  <c r="Y32" i="2" s="1"/>
  <c r="AA32" i="2" s="1"/>
  <c r="AB32" i="2" s="1"/>
  <c r="W31" i="2"/>
  <c r="X31" i="2" s="1"/>
  <c r="V31" i="2"/>
  <c r="M31" i="2"/>
  <c r="K31" i="2"/>
  <c r="J31" i="2"/>
  <c r="L31" i="2" s="1"/>
  <c r="V30" i="2"/>
  <c r="W30" i="2" s="1"/>
  <c r="X30" i="2" s="1"/>
  <c r="K30" i="2"/>
  <c r="J30" i="2"/>
  <c r="V29" i="2"/>
  <c r="W29" i="2" s="1"/>
  <c r="X29" i="2" s="1"/>
  <c r="K29" i="2"/>
  <c r="L29" i="2" s="1"/>
  <c r="M29" i="2" s="1"/>
  <c r="Y29" i="2" s="1"/>
  <c r="AA29" i="2" s="1"/>
  <c r="AB29" i="2" s="1"/>
  <c r="J29" i="2"/>
  <c r="V28" i="2"/>
  <c r="W28" i="2" s="1"/>
  <c r="X28" i="2" s="1"/>
  <c r="K28" i="2"/>
  <c r="J28" i="2"/>
  <c r="W27" i="2"/>
  <c r="X27" i="2" s="1"/>
  <c r="V27" i="2"/>
  <c r="L27" i="2"/>
  <c r="M27" i="2" s="1"/>
  <c r="Y27" i="2" s="1"/>
  <c r="AA27" i="2" s="1"/>
  <c r="AB27" i="2" s="1"/>
  <c r="K27" i="2"/>
  <c r="J27" i="2"/>
  <c r="W26" i="2"/>
  <c r="X26" i="2" s="1"/>
  <c r="Y26" i="2" s="1"/>
  <c r="AA26" i="2" s="1"/>
  <c r="AB26" i="2" s="1"/>
  <c r="V26" i="2"/>
  <c r="L26" i="2"/>
  <c r="M26" i="2" s="1"/>
  <c r="K26" i="2"/>
  <c r="J26" i="2"/>
  <c r="V25" i="2"/>
  <c r="W25" i="2" s="1"/>
  <c r="X25" i="2" s="1"/>
  <c r="L25" i="2"/>
  <c r="M25" i="2" s="1"/>
  <c r="K25" i="2"/>
  <c r="J25" i="2"/>
  <c r="W24" i="2"/>
  <c r="X24" i="2" s="1"/>
  <c r="V24" i="2"/>
  <c r="M24" i="2"/>
  <c r="K24" i="2"/>
  <c r="J24" i="2"/>
  <c r="L24" i="2" s="1"/>
  <c r="X23" i="2"/>
  <c r="W23" i="2"/>
  <c r="V23" i="2"/>
  <c r="M23" i="2"/>
  <c r="L23" i="2"/>
  <c r="K23" i="2"/>
  <c r="J23" i="2"/>
  <c r="Y22" i="2"/>
  <c r="AA22" i="2" s="1"/>
  <c r="AB22" i="2" s="1"/>
  <c r="V22" i="2"/>
  <c r="W22" i="2" s="1"/>
  <c r="X22" i="2" s="1"/>
  <c r="K22" i="2"/>
  <c r="L22" i="2" s="1"/>
  <c r="M22" i="2" s="1"/>
  <c r="J22" i="2"/>
  <c r="X21" i="2"/>
  <c r="V21" i="2"/>
  <c r="W21" i="2" s="1"/>
  <c r="K21" i="2"/>
  <c r="L21" i="2" s="1"/>
  <c r="M21" i="2" s="1"/>
  <c r="Y21" i="2" s="1"/>
  <c r="AA21" i="2" s="1"/>
  <c r="AB21" i="2" s="1"/>
  <c r="J21" i="2"/>
  <c r="V20" i="2"/>
  <c r="W20" i="2" s="1"/>
  <c r="X20" i="2" s="1"/>
  <c r="K20" i="2"/>
  <c r="J20" i="2"/>
  <c r="X19" i="2"/>
  <c r="Y19" i="2" s="1"/>
  <c r="AA19" i="2" s="1"/>
  <c r="AB19" i="2" s="1"/>
  <c r="W19" i="2"/>
  <c r="V19" i="2"/>
  <c r="L19" i="2"/>
  <c r="M19" i="2" s="1"/>
  <c r="K19" i="2"/>
  <c r="J19" i="2"/>
  <c r="W18" i="2"/>
  <c r="X18" i="2" s="1"/>
  <c r="V18" i="2"/>
  <c r="K18" i="2"/>
  <c r="J18" i="2"/>
  <c r="L18" i="2" s="1"/>
  <c r="M18" i="2" s="1"/>
  <c r="V17" i="2"/>
  <c r="W17" i="2" s="1"/>
  <c r="X17" i="2" s="1"/>
  <c r="K17" i="2"/>
  <c r="L17" i="2" s="1"/>
  <c r="M17" i="2" s="1"/>
  <c r="J17" i="2"/>
  <c r="V16" i="2"/>
  <c r="W16" i="2" s="1"/>
  <c r="X16" i="2" s="1"/>
  <c r="K16" i="2"/>
  <c r="J16" i="2"/>
  <c r="W15" i="2"/>
  <c r="X15" i="2" s="1"/>
  <c r="V15" i="2"/>
  <c r="M15" i="2"/>
  <c r="Y15" i="2" s="1"/>
  <c r="AA15" i="2" s="1"/>
  <c r="AB15" i="2" s="1"/>
  <c r="K15" i="2"/>
  <c r="J15" i="2"/>
  <c r="L15" i="2" s="1"/>
  <c r="W14" i="2"/>
  <c r="X14" i="2" s="1"/>
  <c r="V14" i="2"/>
  <c r="L14" i="2"/>
  <c r="M14" i="2" s="1"/>
  <c r="K14" i="2"/>
  <c r="J14" i="2"/>
  <c r="X13" i="2"/>
  <c r="W13" i="2"/>
  <c r="V13" i="2"/>
  <c r="M13" i="2"/>
  <c r="K13" i="2"/>
  <c r="L13" i="2" s="1"/>
  <c r="J13" i="2"/>
  <c r="Y12" i="2"/>
  <c r="AA12" i="2" s="1"/>
  <c r="AB12" i="2" s="1"/>
  <c r="W12" i="2"/>
  <c r="X12" i="2" s="1"/>
  <c r="V12" i="2"/>
  <c r="M12" i="2"/>
  <c r="K12" i="2"/>
  <c r="J12" i="2"/>
  <c r="L12" i="2" s="1"/>
  <c r="X11" i="2"/>
  <c r="W11" i="2"/>
  <c r="V11" i="2"/>
  <c r="K11" i="2"/>
  <c r="J11" i="2"/>
  <c r="L11" i="2" s="1"/>
  <c r="M11" i="2" s="1"/>
  <c r="W10" i="2"/>
  <c r="X10" i="2" s="1"/>
  <c r="V10" i="2"/>
  <c r="L10" i="2"/>
  <c r="M10" i="2" s="1"/>
  <c r="Y10" i="2" s="1"/>
  <c r="AA10" i="2" s="1"/>
  <c r="AB10" i="2" s="1"/>
  <c r="K10" i="2"/>
  <c r="J10" i="2"/>
  <c r="X9" i="2"/>
  <c r="V9" i="2"/>
  <c r="W9" i="2" s="1"/>
  <c r="L9" i="2"/>
  <c r="M9" i="2" s="1"/>
  <c r="Y9" i="2" s="1"/>
  <c r="AA9" i="2" s="1"/>
  <c r="AB9" i="2" s="1"/>
  <c r="K9" i="2"/>
  <c r="J9" i="2"/>
  <c r="V8" i="2"/>
  <c r="W8" i="2" s="1"/>
  <c r="X8" i="2" s="1"/>
  <c r="K8" i="2"/>
  <c r="J8" i="2"/>
  <c r="X7" i="2"/>
  <c r="W7" i="2"/>
  <c r="V7" i="2"/>
  <c r="K7" i="2"/>
  <c r="L7" i="2" s="1"/>
  <c r="M7" i="2" s="1"/>
  <c r="Y7" i="2" s="1"/>
  <c r="AA7" i="2" s="1"/>
  <c r="AB7" i="2" s="1"/>
  <c r="J7" i="2"/>
  <c r="V6" i="2"/>
  <c r="W6" i="2" s="1"/>
  <c r="X6" i="2" s="1"/>
  <c r="L6" i="2"/>
  <c r="M6" i="2" s="1"/>
  <c r="Y6" i="2" s="1"/>
  <c r="AA6" i="2" s="1"/>
  <c r="AB6" i="2" s="1"/>
  <c r="K6" i="2"/>
  <c r="J6" i="2"/>
  <c r="W5" i="2"/>
  <c r="X5" i="2" s="1"/>
  <c r="V5" i="2"/>
  <c r="M5" i="2"/>
  <c r="Y5" i="2" s="1"/>
  <c r="AA5" i="2" s="1"/>
  <c r="AB5" i="2" s="1"/>
  <c r="K5" i="2"/>
  <c r="L5" i="2" s="1"/>
  <c r="J5" i="2"/>
  <c r="W4" i="2"/>
  <c r="X4" i="2" s="1"/>
  <c r="V4" i="2"/>
  <c r="K4" i="2"/>
  <c r="J4" i="2"/>
  <c r="L4" i="2" s="1"/>
  <c r="M4" i="2" s="1"/>
  <c r="Y4" i="2" s="1"/>
  <c r="AA4" i="2" s="1"/>
  <c r="AB4" i="2" s="1"/>
  <c r="X3" i="2"/>
  <c r="W3" i="2"/>
  <c r="V3" i="2"/>
  <c r="K3" i="2"/>
  <c r="J3" i="2"/>
  <c r="L3" i="2" s="1"/>
  <c r="M3" i="2" s="1"/>
  <c r="Y3" i="2" s="1"/>
  <c r="AA3" i="2" s="1"/>
  <c r="AB3" i="2" s="1"/>
  <c r="V2" i="2"/>
  <c r="W2" i="2" s="1"/>
  <c r="X2" i="2" s="1"/>
  <c r="K2" i="2"/>
  <c r="J2" i="2"/>
  <c r="U25" i="1"/>
  <c r="V25" i="1" s="1"/>
  <c r="W25" i="1" s="1"/>
  <c r="K25" i="1"/>
  <c r="L25" i="1" s="1"/>
  <c r="J25" i="1"/>
  <c r="I25" i="1"/>
  <c r="U24" i="1"/>
  <c r="V24" i="1" s="1"/>
  <c r="W24" i="1" s="1"/>
  <c r="J24" i="1"/>
  <c r="I24" i="1"/>
  <c r="V23" i="1"/>
  <c r="W23" i="1" s="1"/>
  <c r="U23" i="1"/>
  <c r="J23" i="1"/>
  <c r="I23" i="1"/>
  <c r="K23" i="1" s="1"/>
  <c r="L23" i="1" s="1"/>
  <c r="X23" i="1" s="1"/>
  <c r="Z23" i="1" s="1"/>
  <c r="AA23" i="1" s="1"/>
  <c r="AA22" i="1"/>
  <c r="X22" i="1"/>
  <c r="Z22" i="1" s="1"/>
  <c r="U22" i="1"/>
  <c r="V22" i="1" s="1"/>
  <c r="W22" i="1" s="1"/>
  <c r="J22" i="1"/>
  <c r="I22" i="1"/>
  <c r="K22" i="1" s="1"/>
  <c r="L22" i="1" s="1"/>
  <c r="V21" i="1"/>
  <c r="W21" i="1" s="1"/>
  <c r="U21" i="1"/>
  <c r="K21" i="1"/>
  <c r="L21" i="1" s="1"/>
  <c r="X21" i="1" s="1"/>
  <c r="Z21" i="1" s="1"/>
  <c r="AA21" i="1" s="1"/>
  <c r="J21" i="1"/>
  <c r="I21" i="1"/>
  <c r="U20" i="1"/>
  <c r="V20" i="1" s="1"/>
  <c r="W20" i="1" s="1"/>
  <c r="J20" i="1"/>
  <c r="I20" i="1"/>
  <c r="K20" i="1" s="1"/>
  <c r="L20" i="1" s="1"/>
  <c r="X20" i="1" s="1"/>
  <c r="Z20" i="1" s="1"/>
  <c r="AA20" i="1" s="1"/>
  <c r="U19" i="1"/>
  <c r="V19" i="1" s="1"/>
  <c r="W19" i="1" s="1"/>
  <c r="K19" i="1"/>
  <c r="L19" i="1" s="1"/>
  <c r="J19" i="1"/>
  <c r="I19" i="1"/>
  <c r="W18" i="1"/>
  <c r="X18" i="1" s="1"/>
  <c r="Z18" i="1" s="1"/>
  <c r="AA18" i="1" s="1"/>
  <c r="U18" i="1"/>
  <c r="V18" i="1" s="1"/>
  <c r="K18" i="1"/>
  <c r="L18" i="1" s="1"/>
  <c r="J18" i="1"/>
  <c r="I18" i="1"/>
  <c r="U17" i="1"/>
  <c r="V17" i="1" s="1"/>
  <c r="W17" i="1" s="1"/>
  <c r="J17" i="1"/>
  <c r="I17" i="1"/>
  <c r="W16" i="1"/>
  <c r="U16" i="1"/>
  <c r="V16" i="1" s="1"/>
  <c r="J16" i="1"/>
  <c r="I16" i="1"/>
  <c r="K16" i="1" s="1"/>
  <c r="L16" i="1" s="1"/>
  <c r="X16" i="1" s="1"/>
  <c r="Z16" i="1" s="1"/>
  <c r="AA16" i="1" s="1"/>
  <c r="U15" i="1"/>
  <c r="V15" i="1" s="1"/>
  <c r="W15" i="1" s="1"/>
  <c r="J15" i="1"/>
  <c r="I15" i="1"/>
  <c r="K15" i="1" s="1"/>
  <c r="L15" i="1" s="1"/>
  <c r="X15" i="1" s="1"/>
  <c r="Z15" i="1" s="1"/>
  <c r="AA15" i="1" s="1"/>
  <c r="X14" i="1"/>
  <c r="Z14" i="1" s="1"/>
  <c r="AA14" i="1" s="1"/>
  <c r="W14" i="1"/>
  <c r="U14" i="1"/>
  <c r="V14" i="1" s="1"/>
  <c r="K14" i="1"/>
  <c r="L14" i="1" s="1"/>
  <c r="J14" i="1"/>
  <c r="I14" i="1"/>
  <c r="W13" i="1"/>
  <c r="U13" i="1"/>
  <c r="V13" i="1" s="1"/>
  <c r="J13" i="1"/>
  <c r="I13" i="1"/>
  <c r="K13" i="1" s="1"/>
  <c r="L13" i="1" s="1"/>
  <c r="U12" i="1"/>
  <c r="V12" i="1" s="1"/>
  <c r="W12" i="1" s="1"/>
  <c r="K12" i="1"/>
  <c r="L12" i="1" s="1"/>
  <c r="X12" i="1" s="1"/>
  <c r="Z12" i="1" s="1"/>
  <c r="AA12" i="1" s="1"/>
  <c r="J12" i="1"/>
  <c r="I12" i="1"/>
  <c r="V11" i="1"/>
  <c r="W11" i="1" s="1"/>
  <c r="U11" i="1"/>
  <c r="J11" i="1"/>
  <c r="I11" i="1"/>
  <c r="K11" i="1" s="1"/>
  <c r="L11" i="1" s="1"/>
  <c r="X11" i="1" s="1"/>
  <c r="Z11" i="1" s="1"/>
  <c r="AA11" i="1" s="1"/>
  <c r="U10" i="1"/>
  <c r="V10" i="1" s="1"/>
  <c r="W10" i="1" s="1"/>
  <c r="X10" i="1" s="1"/>
  <c r="Z10" i="1" s="1"/>
  <c r="AA10" i="1" s="1"/>
  <c r="L10" i="1"/>
  <c r="K10" i="1"/>
  <c r="J10" i="1"/>
  <c r="I10" i="1"/>
  <c r="U9" i="1"/>
  <c r="V9" i="1" s="1"/>
  <c r="W9" i="1" s="1"/>
  <c r="J9" i="1"/>
  <c r="I9" i="1"/>
  <c r="K9" i="1" s="1"/>
  <c r="L9" i="1" s="1"/>
  <c r="W8" i="1"/>
  <c r="U8" i="1"/>
  <c r="V8" i="1" s="1"/>
  <c r="K8" i="1"/>
  <c r="L8" i="1" s="1"/>
  <c r="X8" i="1" s="1"/>
  <c r="Z8" i="1" s="1"/>
  <c r="AA8" i="1" s="1"/>
  <c r="J8" i="1"/>
  <c r="I8" i="1"/>
  <c r="V7" i="1"/>
  <c r="W7" i="1" s="1"/>
  <c r="U7" i="1"/>
  <c r="J7" i="1"/>
  <c r="K7" i="1" s="1"/>
  <c r="L7" i="1" s="1"/>
  <c r="X7" i="1" s="1"/>
  <c r="Z7" i="1" s="1"/>
  <c r="AA7" i="1" s="1"/>
  <c r="I7" i="1"/>
  <c r="U6" i="1"/>
  <c r="V6" i="1" s="1"/>
  <c r="W6" i="1" s="1"/>
  <c r="J6" i="1"/>
  <c r="I6" i="1"/>
  <c r="K6" i="1" s="1"/>
  <c r="L6" i="1" s="1"/>
  <c r="X6" i="1" s="1"/>
  <c r="Z6" i="1" s="1"/>
  <c r="AA6" i="1" s="1"/>
  <c r="V5" i="1"/>
  <c r="W5" i="1" s="1"/>
  <c r="U5" i="1"/>
  <c r="J5" i="1"/>
  <c r="I5" i="1"/>
  <c r="K5" i="1" s="1"/>
  <c r="L5" i="1" s="1"/>
  <c r="U4" i="1"/>
  <c r="V4" i="1" s="1"/>
  <c r="W4" i="1" s="1"/>
  <c r="J4" i="1"/>
  <c r="I4" i="1"/>
  <c r="K4" i="1" s="1"/>
  <c r="L4" i="1" s="1"/>
  <c r="X4" i="1" s="1"/>
  <c r="Z4" i="1" s="1"/>
  <c r="AA4" i="1" s="1"/>
  <c r="V3" i="1"/>
  <c r="W3" i="1" s="1"/>
  <c r="U3" i="1"/>
  <c r="J3" i="1"/>
  <c r="I3" i="1"/>
  <c r="K3" i="1" s="1"/>
  <c r="L3" i="1" s="1"/>
  <c r="X5" i="1" l="1"/>
  <c r="Z5" i="1" s="1"/>
  <c r="AA5" i="1" s="1"/>
  <c r="X3" i="1"/>
  <c r="Z3" i="1" s="1"/>
  <c r="AA3" i="1" s="1"/>
  <c r="Y17" i="2"/>
  <c r="AA17" i="2" s="1"/>
  <c r="AB17" i="2" s="1"/>
  <c r="Y25" i="2"/>
  <c r="AA25" i="2" s="1"/>
  <c r="AB25" i="2" s="1"/>
  <c r="Y6" i="4"/>
  <c r="AA6" i="4" s="1"/>
  <c r="AB6" i="4" s="1"/>
  <c r="X9" i="1"/>
  <c r="Z9" i="1" s="1"/>
  <c r="AA9" i="1" s="1"/>
  <c r="Y14" i="2"/>
  <c r="AA14" i="2" s="1"/>
  <c r="AB14" i="2" s="1"/>
  <c r="Y25" i="3"/>
  <c r="AA25" i="3" s="1"/>
  <c r="AB25" i="3" s="1"/>
  <c r="Y34" i="3"/>
  <c r="AA34" i="3" s="1"/>
  <c r="AB34" i="3" s="1"/>
  <c r="Y40" i="3"/>
  <c r="AA40" i="3" s="1"/>
  <c r="AB40" i="3" s="1"/>
  <c r="L2" i="2"/>
  <c r="M2" i="2" s="1"/>
  <c r="Y2" i="2" s="1"/>
  <c r="AA2" i="2" s="1"/>
  <c r="AB2" i="2" s="1"/>
  <c r="Y24" i="2"/>
  <c r="AA24" i="2" s="1"/>
  <c r="AB24" i="2" s="1"/>
  <c r="L10" i="3"/>
  <c r="M10" i="3" s="1"/>
  <c r="Y10" i="3" s="1"/>
  <c r="AA10" i="3" s="1"/>
  <c r="AB10" i="3" s="1"/>
  <c r="Y20" i="3"/>
  <c r="AA20" i="3" s="1"/>
  <c r="AB20" i="3" s="1"/>
  <c r="Y3" i="4"/>
  <c r="AA3" i="4" s="1"/>
  <c r="AB3" i="4" s="1"/>
  <c r="Y8" i="4"/>
  <c r="AA8" i="4" s="1"/>
  <c r="AB8" i="4" s="1"/>
  <c r="Y11" i="4"/>
  <c r="AA11" i="4" s="1"/>
  <c r="AB11" i="4" s="1"/>
  <c r="Y33" i="4"/>
  <c r="AA33" i="4" s="1"/>
  <c r="AB33" i="4" s="1"/>
  <c r="Y13" i="2"/>
  <c r="AA13" i="2" s="1"/>
  <c r="AB13" i="2" s="1"/>
  <c r="X13" i="1"/>
  <c r="Z13" i="1" s="1"/>
  <c r="AA13" i="1" s="1"/>
  <c r="Y18" i="2"/>
  <c r="AA18" i="2" s="1"/>
  <c r="AB18" i="2" s="1"/>
  <c r="Y31" i="2"/>
  <c r="AA31" i="2" s="1"/>
  <c r="AB31" i="2" s="1"/>
  <c r="Y15" i="3"/>
  <c r="AA15" i="3" s="1"/>
  <c r="AB15" i="3" s="1"/>
  <c r="Y24" i="4"/>
  <c r="AA24" i="4" s="1"/>
  <c r="AB24" i="4" s="1"/>
  <c r="X19" i="1"/>
  <c r="Z19" i="1" s="1"/>
  <c r="AA19" i="1" s="1"/>
  <c r="Y11" i="2"/>
  <c r="AA11" i="2" s="1"/>
  <c r="AB11" i="2" s="1"/>
  <c r="Y23" i="2"/>
  <c r="AA23" i="2" s="1"/>
  <c r="AB23" i="2" s="1"/>
  <c r="K17" i="1"/>
  <c r="L17" i="1" s="1"/>
  <c r="X17" i="1" s="1"/>
  <c r="Z17" i="1" s="1"/>
  <c r="AA17" i="1" s="1"/>
  <c r="Y27" i="3"/>
  <c r="AA27" i="3" s="1"/>
  <c r="AB27" i="3" s="1"/>
  <c r="Y39" i="3"/>
  <c r="AA39" i="3" s="1"/>
  <c r="AB39" i="3" s="1"/>
  <c r="Y7" i="4"/>
  <c r="AA7" i="4" s="1"/>
  <c r="AB7" i="4" s="1"/>
  <c r="Y18" i="4"/>
  <c r="AA18" i="4" s="1"/>
  <c r="AB18" i="4" s="1"/>
  <c r="Y26" i="3"/>
  <c r="AA26" i="3" s="1"/>
  <c r="AB26" i="3" s="1"/>
  <c r="X25" i="1"/>
  <c r="Z25" i="1" s="1"/>
  <c r="AA25" i="1" s="1"/>
  <c r="L30" i="2"/>
  <c r="M30" i="2" s="1"/>
  <c r="Y30" i="2" s="1"/>
  <c r="AA30" i="2" s="1"/>
  <c r="AB30" i="2" s="1"/>
  <c r="Y3" i="3"/>
  <c r="AA3" i="3" s="1"/>
  <c r="AB3" i="3" s="1"/>
  <c r="Y14" i="3"/>
  <c r="AA14" i="3" s="1"/>
  <c r="AB14" i="3" s="1"/>
  <c r="Y36" i="3"/>
  <c r="AA36" i="3" s="1"/>
  <c r="AB36" i="3" s="1"/>
  <c r="Y12" i="4"/>
  <c r="AA12" i="4" s="1"/>
  <c r="AB12" i="4" s="1"/>
  <c r="K24" i="1"/>
  <c r="L24" i="1" s="1"/>
  <c r="X24" i="1" s="1"/>
  <c r="Z24" i="1" s="1"/>
  <c r="AA24" i="1" s="1"/>
  <c r="L20" i="2"/>
  <c r="M20" i="2" s="1"/>
  <c r="Y20" i="2" s="1"/>
  <c r="AA20" i="2" s="1"/>
  <c r="AB20" i="2" s="1"/>
  <c r="L22" i="3"/>
  <c r="M22" i="3" s="1"/>
  <c r="Y22" i="3" s="1"/>
  <c r="AA22" i="3" s="1"/>
  <c r="AB22" i="3" s="1"/>
  <c r="L30" i="3"/>
  <c r="M30" i="3" s="1"/>
  <c r="Y30" i="3" s="1"/>
  <c r="AA30" i="3" s="1"/>
  <c r="AB30" i="3" s="1"/>
  <c r="L42" i="3"/>
  <c r="M42" i="3" s="1"/>
  <c r="Y42" i="3" s="1"/>
  <c r="AA42" i="3" s="1"/>
  <c r="AB42" i="3" s="1"/>
  <c r="L31" i="4"/>
  <c r="M31" i="4" s="1"/>
  <c r="Y31" i="4" s="1"/>
  <c r="AA31" i="4" s="1"/>
  <c r="AB31" i="4" s="1"/>
  <c r="Y18" i="3"/>
  <c r="AA18" i="3" s="1"/>
  <c r="AB18" i="3" s="1"/>
  <c r="Y23" i="4"/>
  <c r="AA23" i="4" s="1"/>
  <c r="AB23" i="4" s="1"/>
  <c r="L8" i="2"/>
  <c r="M8" i="2" s="1"/>
  <c r="Y8" i="2" s="1"/>
  <c r="AA8" i="2" s="1"/>
  <c r="AB8" i="2" s="1"/>
  <c r="L28" i="2"/>
  <c r="M28" i="2" s="1"/>
  <c r="Y28" i="2" s="1"/>
  <c r="AA28" i="2" s="1"/>
  <c r="AB28" i="2" s="1"/>
  <c r="L25" i="4"/>
  <c r="M25" i="4" s="1"/>
  <c r="Y25" i="4" s="1"/>
  <c r="AA25" i="4" s="1"/>
  <c r="AB25" i="4" s="1"/>
  <c r="L16" i="2"/>
  <c r="M16" i="2" s="1"/>
  <c r="Y16" i="2" s="1"/>
  <c r="AA16" i="2" s="1"/>
  <c r="AB16" i="2" s="1"/>
  <c r="L6" i="3"/>
  <c r="M6" i="3" s="1"/>
  <c r="Y6" i="3" s="1"/>
  <c r="AA6" i="3" s="1"/>
  <c r="AB6" i="3" s="1"/>
  <c r="L17" i="4"/>
  <c r="M17" i="4" s="1"/>
  <c r="Y17" i="4" s="1"/>
  <c r="AA17" i="4" s="1"/>
  <c r="AB17" i="4" s="1"/>
</calcChain>
</file>

<file path=xl/sharedStrings.xml><?xml version="1.0" encoding="utf-8"?>
<sst xmlns="http://schemas.openxmlformats.org/spreadsheetml/2006/main" count="387" uniqueCount="178">
  <si>
    <t>STT</t>
  </si>
  <si>
    <t>MSSV</t>
  </si>
  <si>
    <t>Họ và tên</t>
  </si>
  <si>
    <t>T1 (22/03)</t>
  </si>
  <si>
    <t>T2 (29/03)</t>
  </si>
  <si>
    <t>T3 (05/04)</t>
  </si>
  <si>
    <t>T4 (12/04)</t>
  </si>
  <si>
    <t>T5 (19/04)</t>
  </si>
  <si>
    <t>Offline</t>
  </si>
  <si>
    <t>T8 (10/05)</t>
  </si>
  <si>
    <t>T9 (17/05)</t>
  </si>
  <si>
    <t>T10(24/05)</t>
  </si>
  <si>
    <t>Thi (31/05)</t>
  </si>
  <si>
    <t>T11 (07/06)</t>
  </si>
  <si>
    <t>T12 (14/06)</t>
  </si>
  <si>
    <t>T13(21/06)</t>
  </si>
  <si>
    <t>T14(28/06)</t>
  </si>
  <si>
    <t>Online</t>
  </si>
  <si>
    <t>Điểm cộng</t>
  </si>
  <si>
    <t>Điểm danh</t>
  </si>
  <si>
    <t>ĐTB 1</t>
  </si>
  <si>
    <t>ĐTB 1 (làm tròn)</t>
  </si>
  <si>
    <t>ĐTB 2</t>
  </si>
  <si>
    <t>ĐTB 2 (làm tròn)</t>
  </si>
  <si>
    <t>Tổng Hợp</t>
  </si>
  <si>
    <t>Làm tròn</t>
  </si>
  <si>
    <t>Tổng Kết</t>
  </si>
  <si>
    <t>Huỳnh Thiên Ân</t>
  </si>
  <si>
    <t>v</t>
  </si>
  <si>
    <t>Cao Kim Nhật</t>
  </si>
  <si>
    <t>Hoàng Xuân Long</t>
  </si>
  <si>
    <t>Huỳnh Gia Bảo</t>
  </si>
  <si>
    <t>Lâm Hoàng Đức</t>
  </si>
  <si>
    <t>Lâm Quốc Bình</t>
  </si>
  <si>
    <t>Huỳnh Nhật Quốc Bảo</t>
  </si>
  <si>
    <t>Ngô Trọng Đức</t>
  </si>
  <si>
    <t>Trần Mạnh Đức</t>
  </si>
  <si>
    <t>Đoàn Thế Huy</t>
  </si>
  <si>
    <t>Nguyễn Lê Quang</t>
  </si>
  <si>
    <t>Cao Hải Síl</t>
  </si>
  <si>
    <t>Nguyễn Sơn Bão</t>
  </si>
  <si>
    <t>Đỗ Lê Khánh Đăng</t>
  </si>
  <si>
    <t>Huỳnh Nguyễn Sơn Trà</t>
  </si>
  <si>
    <t>Lộc Cá Hơn</t>
  </si>
  <si>
    <t>Nguyễn Tấn Huy</t>
  </si>
  <si>
    <t>Phạm Duy Minh</t>
  </si>
  <si>
    <t>Mã Chấn Phong</t>
  </si>
  <si>
    <t>Phan Văn Thắng</t>
  </si>
  <si>
    <t>Lê Mai Nguyên Thảo</t>
  </si>
  <si>
    <t>Lê Quốc Trí</t>
  </si>
  <si>
    <t>Phạm Minh Trí</t>
  </si>
  <si>
    <t>Giải thích</t>
  </si>
  <si>
    <t>1. Offline</t>
  </si>
  <si>
    <t>2. Online</t>
  </si>
  <si>
    <t>3. Điểm tổng kết</t>
  </si>
  <si>
    <t>a. Điểm cộng</t>
  </si>
  <si>
    <t>Tổng điểm cộng</t>
  </si>
  <si>
    <t>a. Online</t>
  </si>
  <si>
    <t xml:space="preserve">Tổng điểm cộng </t>
  </si>
  <si>
    <t>a. Làm tròn</t>
  </si>
  <si>
    <t>Gọi phần thập phân là a. Nếu a&gt;=0.7 thì làm tròn lên 1, nếu 0.4=&lt;a&lt;0.7 thì làm tròn 0.5, còn lại giữ nguyên.</t>
  </si>
  <si>
    <t>b. Điểm danh</t>
  </si>
  <si>
    <t>Lấy 5 trừ đi số lần vắng</t>
  </si>
  <si>
    <t>b. ĐTB 2</t>
  </si>
  <si>
    <t>Tôi tính nếu ai được 17,5 điểm cộng thì sẽ được 10đ</t>
  </si>
  <si>
    <t>c. ĐTB 1</t>
  </si>
  <si>
    <t>Lấy (a+b):2</t>
  </si>
  <si>
    <t>c. ĐTB 2 (làm tròn)</t>
  </si>
  <si>
    <t>Nếu nhỏ hơn 7 thì giữ nguyên, còn lại là 7.</t>
  </si>
  <si>
    <t>d. ĐTB 1 (làm tròn)</t>
  </si>
  <si>
    <t>b. Tổng kết</t>
  </si>
  <si>
    <t>Nếu trên 10 là 10 còn lại giữ nguyên</t>
  </si>
  <si>
    <t>Nguyễn Văn Hậu</t>
  </si>
  <si>
    <t>Kiều Minh Quân</t>
  </si>
  <si>
    <t>Trương Minh Tài</t>
  </si>
  <si>
    <t>Trần Xuân An</t>
  </si>
  <si>
    <t>Lê Minh Đức</t>
  </si>
  <si>
    <t>Nguyễn Châu Anh Nguyên</t>
  </si>
  <si>
    <t>Lê Bảo Chấn Phát</t>
  </si>
  <si>
    <t>Phạm Hữu Phước</t>
  </si>
  <si>
    <t>Nguyễn Thanh An</t>
  </si>
  <si>
    <t>Trần Đình Tiến Anh</t>
  </si>
  <si>
    <t>Nguyễn Thụy Ngọc Hân</t>
  </si>
  <si>
    <t>Trương Phú Hùng</t>
  </si>
  <si>
    <t>Dương Văn Minh</t>
  </si>
  <si>
    <t>Trần Đắc Toàn</t>
  </si>
  <si>
    <t>Trần Thảo Sương</t>
  </si>
  <si>
    <t>Nguyễn Dương Gia Bân</t>
  </si>
  <si>
    <t>Huỳnh Hải Đăng</t>
  </si>
  <si>
    <t>Trương Tấn Đạt</t>
  </si>
  <si>
    <t>Trần Thị Khánh Duyên</t>
  </si>
  <si>
    <t>Trương Văn Hoàng</t>
  </si>
  <si>
    <t>Trần Quốc Huy</t>
  </si>
  <si>
    <t>Văn Quý Lâm</t>
  </si>
  <si>
    <t>Huỳnh Thanh Mỹ</t>
  </si>
  <si>
    <t>Hồ Minh Nhật</t>
  </si>
  <si>
    <t>Trương Công Thành</t>
  </si>
  <si>
    <t>Lê Đức Thiện</t>
  </si>
  <si>
    <t>Nguyễn Tấn Thiện</t>
  </si>
  <si>
    <t>Trần Bảo Tín</t>
  </si>
  <si>
    <t>Lê Trọng Việt</t>
  </si>
  <si>
    <t>Mai Dương Nguyên Trường</t>
  </si>
  <si>
    <t>Nguyễn Hồng Tâm</t>
  </si>
  <si>
    <t>Tôi tính nếu ai được 21 điểm cộng thì sẽ được 10đ</t>
  </si>
  <si>
    <t>Võ Xuân Hiển</t>
  </si>
  <si>
    <t>Trần Văn Điệp</t>
  </si>
  <si>
    <t>Nguyễn Quang Huy</t>
  </si>
  <si>
    <t>Nguyễn Hoàng Quân</t>
  </si>
  <si>
    <t>Phạm Tuấn Anh</t>
  </si>
  <si>
    <t>Hoàng Huy Hoàng</t>
  </si>
  <si>
    <t>Nguyễn Hồ Hoàng Duy</t>
  </si>
  <si>
    <t>Nguyễn Thế Hải</t>
  </si>
  <si>
    <t>Ngô Nhật Tân</t>
  </si>
  <si>
    <t>Huỳnh Minh Thắng</t>
  </si>
  <si>
    <t>Nguyễn Quốc Toàn</t>
  </si>
  <si>
    <t>Bùi Lê Tuấn Anh</t>
  </si>
  <si>
    <t>Lê Viết Bách</t>
  </si>
  <si>
    <t>Ngô Đặng Gia Lâm</t>
  </si>
  <si>
    <t>Nguyễn Thành Luân</t>
  </si>
  <si>
    <t>Võ Thành Nam</t>
  </si>
  <si>
    <t>Lê Trúc Ngân</t>
  </si>
  <si>
    <t>Nguyễn Đoan Phúc</t>
  </si>
  <si>
    <t>Huỳnh Tấn Thọ</t>
  </si>
  <si>
    <t>Lê Sỹ Thuần</t>
  </si>
  <si>
    <t>Nguyễn Quốc Anh</t>
  </si>
  <si>
    <t>Phạm Ngọc Cường</t>
  </si>
  <si>
    <t>Nguyễn Phùng Mai Đan</t>
  </si>
  <si>
    <t>Phạm Thành Đạt</t>
  </si>
  <si>
    <t>Lê Hữu Dụng</t>
  </si>
  <si>
    <t>Lê Minh Hậu</t>
  </si>
  <si>
    <t>Võ Văn Hiếu</t>
  </si>
  <si>
    <t>Huỳnh Đức Huy</t>
  </si>
  <si>
    <t>Phạm Quang Huy</t>
  </si>
  <si>
    <t>Vương Thế Khang</t>
  </si>
  <si>
    <t>Nguyễn Chánh Kiệt</t>
  </si>
  <si>
    <t>Ngô Thanh Lộc</t>
  </si>
  <si>
    <t>Nguyễn Hữu Phú</t>
  </si>
  <si>
    <t>Hồ Ngọc Quyền</t>
  </si>
  <si>
    <t>Phạm Ngọc Tân</t>
  </si>
  <si>
    <t>Phạm Ngọc Truyền</t>
  </si>
  <si>
    <t>Phan Thanh Tuyển</t>
  </si>
  <si>
    <t>Phạm Khắc Uy</t>
  </si>
  <si>
    <t>Nguyễn Công Văn</t>
  </si>
  <si>
    <t>Nguyễn Trần Ngọc Vinh</t>
  </si>
  <si>
    <t>Trần Ngọc Vỹ</t>
  </si>
  <si>
    <t>Tôi tính nếu ai được 25 điểm cộng thì sẽ được 10đ</t>
  </si>
  <si>
    <t>Đào Quang Phúc</t>
  </si>
  <si>
    <t>Võ Phi Minh Hiếu</t>
  </si>
  <si>
    <t>Lê Đức Huy</t>
  </si>
  <si>
    <t>Nguyễn Gia Huy</t>
  </si>
  <si>
    <t>Nguyễn Việt Minh Tâm</t>
  </si>
  <si>
    <t>Trần Đức Thắng</t>
  </si>
  <si>
    <t>Lê Đoàn Phương Uyên</t>
  </si>
  <si>
    <t>Phạm Lưu Mỹ Phúc</t>
  </si>
  <si>
    <t>Nguyễn Đắc Thắng</t>
  </si>
  <si>
    <t>Tô Gia Thuận</t>
  </si>
  <si>
    <t>Trịnh Thị Thùy</t>
  </si>
  <si>
    <t>Nguyễn Tiến Toàn</t>
  </si>
  <si>
    <t>Phan Đặng Diễm Uyên</t>
  </si>
  <si>
    <t>Điểu Kham</t>
  </si>
  <si>
    <t>Trần Tuấn Kiệt</t>
  </si>
  <si>
    <t>Lê Nhựt Minh</t>
  </si>
  <si>
    <t>Mai Giang Nam</t>
  </si>
  <si>
    <t>Nguyễn Minh Phụng</t>
  </si>
  <si>
    <t>Nguyễn Phước Sâm</t>
  </si>
  <si>
    <t>Đỗ Xuân Sang</t>
  </si>
  <si>
    <t>Trần Minh Sơn</t>
  </si>
  <si>
    <t>Phạm Văn Thành</t>
  </si>
  <si>
    <t>Phạm Văn Thịnh</t>
  </si>
  <si>
    <t>Nguyễn Hoàng Tiến</t>
  </si>
  <si>
    <t>Lê Trường Vũ</t>
  </si>
  <si>
    <t>Trương Quốc Vương</t>
  </si>
  <si>
    <t>Nguyễn Công Nhật Tùng</t>
  </si>
  <si>
    <t>v+1</t>
  </si>
  <si>
    <t>Đặng Đức Thắng</t>
  </si>
  <si>
    <t xml:space="preserve">Đoàn Thu Ngân </t>
  </si>
  <si>
    <t>Nguyễn Thế Nam</t>
  </si>
  <si>
    <t>Võ Hữu Anh Tuấn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</si>
</sst>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color theme="1"/>
      <name val="Arial"/>
    </font>
    <font>
      <sz val="10"/>
      <name val="Arial"/>
    </font>
    <font>
      <b/>
      <sz val="10"/>
      <color rgb="FF000000"/>
      <name val="Arial"/>
    </font>
    <font>
      <b/>
      <sz val="10"/>
      <color theme="0"/>
      <name val="Arial"/>
    </font>
    <font>
      <b/>
      <sz val="10"/>
      <color rgb="FFFFFFFF"/>
      <name val="Arial"/>
    </font>
    <font>
      <sz val="10"/>
      <color theme="1"/>
      <name val="Arial"/>
    </font>
    <font>
      <sz val="10"/>
      <color theme="0"/>
      <name val="Arial"/>
    </font>
    <font>
      <sz val="10"/>
      <color rgb="FFFFFFFF"/>
      <name val="Arial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FF0000"/>
        <bgColor rgb="FFFF0000"/>
      </patternFill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1">
    <xf numFmtId="0" fontId="0" fillId="0" borderId="0" xfId="0" applyFont="1" applyAlignment="1"/>
    <xf numFmtId="0" fontId="1" fillId="0" borderId="1" xfId="0" applyFont="1" applyBorder="1"/>
    <xf numFmtId="0" fontId="1" fillId="2" borderId="2" xfId="0" applyFont="1" applyFill="1" applyBorder="1"/>
    <xf numFmtId="0" fontId="1" fillId="0" borderId="3" xfId="0" applyFont="1" applyBorder="1" applyAlignment="1">
      <alignment horizontal="center"/>
    </xf>
    <xf numFmtId="0" fontId="1" fillId="0" borderId="5" xfId="0" applyFont="1" applyBorder="1"/>
    <xf numFmtId="0" fontId="1" fillId="2" borderId="1" xfId="0" applyFont="1" applyFill="1" applyBorder="1"/>
    <xf numFmtId="0" fontId="1" fillId="0" borderId="3" xfId="0" applyFont="1" applyBorder="1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3" borderId="1" xfId="0" applyFont="1" applyFill="1" applyBorder="1" applyAlignment="1">
      <alignment wrapText="1"/>
    </xf>
    <xf numFmtId="0" fontId="3" fillId="0" borderId="1" xfId="0" applyFont="1" applyBorder="1" applyAlignment="1">
      <alignment horizontal="left"/>
    </xf>
    <xf numFmtId="0" fontId="3" fillId="3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6" fillId="0" borderId="1" xfId="0" applyFont="1" applyBorder="1"/>
    <xf numFmtId="0" fontId="6" fillId="0" borderId="7" xfId="0" applyFont="1" applyBorder="1"/>
    <xf numFmtId="0" fontId="6" fillId="0" borderId="8" xfId="0" applyFont="1" applyBorder="1"/>
    <xf numFmtId="0" fontId="6" fillId="3" borderId="1" xfId="0" applyFont="1" applyFill="1" applyBorder="1" applyAlignment="1">
      <alignment horizontal="right"/>
    </xf>
    <xf numFmtId="0" fontId="6" fillId="0" borderId="5" xfId="0" applyFont="1" applyBorder="1"/>
    <xf numFmtId="0" fontId="6" fillId="0" borderId="3" xfId="0" applyFont="1" applyBorder="1"/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right"/>
    </xf>
    <xf numFmtId="0" fontId="0" fillId="3" borderId="1" xfId="0" applyFont="1" applyFill="1" applyBorder="1"/>
    <xf numFmtId="0" fontId="7" fillId="4" borderId="1" xfId="0" applyFont="1" applyFill="1" applyBorder="1"/>
    <xf numFmtId="0" fontId="5" fillId="5" borderId="1" xfId="0" applyFont="1" applyFill="1" applyBorder="1"/>
    <xf numFmtId="0" fontId="0" fillId="0" borderId="0" xfId="0" applyFont="1" applyAlignment="1">
      <alignment horizontal="left"/>
    </xf>
    <xf numFmtId="0" fontId="0" fillId="6" borderId="1" xfId="0" applyFont="1" applyFill="1" applyBorder="1"/>
    <xf numFmtId="0" fontId="0" fillId="0" borderId="0" xfId="0" applyFont="1" applyAlignment="1">
      <alignment vertical="center" wrapText="1"/>
    </xf>
    <xf numFmtId="0" fontId="0" fillId="0" borderId="0" xfId="0" applyFont="1"/>
    <xf numFmtId="0" fontId="1" fillId="2" borderId="19" xfId="0" applyFont="1" applyFill="1" applyBorder="1"/>
    <xf numFmtId="0" fontId="1" fillId="0" borderId="3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6" fillId="0" borderId="0" xfId="0" applyFont="1"/>
    <xf numFmtId="0" fontId="0" fillId="0" borderId="1" xfId="0" applyFont="1" applyBorder="1"/>
    <xf numFmtId="0" fontId="8" fillId="4" borderId="1" xfId="0" applyFont="1" applyFill="1" applyBorder="1"/>
    <xf numFmtId="0" fontId="0" fillId="0" borderId="6" xfId="0" applyFont="1" applyBorder="1"/>
    <xf numFmtId="0" fontId="6" fillId="0" borderId="13" xfId="0" applyFont="1" applyBorder="1"/>
    <xf numFmtId="0" fontId="1" fillId="0" borderId="0" xfId="0" applyFont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0" borderId="0" xfId="0" applyFont="1" applyAlignment="1">
      <alignment horizontal="center" vertical="top" wrapText="1"/>
    </xf>
    <xf numFmtId="0" fontId="1" fillId="2" borderId="19" xfId="0" applyFont="1" applyFill="1" applyBorder="1" applyAlignment="1">
      <alignment wrapText="1"/>
    </xf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/>
    <xf numFmtId="0" fontId="1" fillId="0" borderId="7" xfId="0" applyFont="1" applyBorder="1"/>
    <xf numFmtId="0" fontId="1" fillId="2" borderId="20" xfId="0" applyFont="1" applyFill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wrapText="1"/>
    </xf>
    <xf numFmtId="0" fontId="0" fillId="2" borderId="19" xfId="0" applyFont="1" applyFill="1" applyBorder="1"/>
    <xf numFmtId="0" fontId="1" fillId="3" borderId="1" xfId="0" applyFont="1" applyFill="1" applyBorder="1"/>
    <xf numFmtId="0" fontId="6" fillId="3" borderId="1" xfId="0" applyFont="1" applyFill="1" applyBorder="1"/>
    <xf numFmtId="0" fontId="1" fillId="3" borderId="19" xfId="0" applyFont="1" applyFill="1" applyBorder="1"/>
    <xf numFmtId="0" fontId="8" fillId="5" borderId="1" xfId="0" applyFont="1" applyFill="1" applyBorder="1"/>
    <xf numFmtId="0" fontId="0" fillId="7" borderId="1" xfId="0" applyFont="1" applyFill="1" applyBorder="1" applyAlignment="1">
      <alignment vertical="center" wrapText="1"/>
    </xf>
    <xf numFmtId="0" fontId="0" fillId="7" borderId="1" xfId="0" applyFont="1" applyFill="1" applyBorder="1" applyAlignment="1">
      <alignment horizontal="left"/>
    </xf>
    <xf numFmtId="0" fontId="0" fillId="7" borderId="1" xfId="0" applyFont="1" applyFill="1" applyBorder="1" applyAlignment="1">
      <alignment horizontal="right"/>
    </xf>
    <xf numFmtId="0" fontId="6" fillId="0" borderId="1" xfId="0" applyFont="1" applyBorder="1" applyAlignment="1">
      <alignment horizontal="left"/>
    </xf>
    <xf numFmtId="0" fontId="0" fillId="6" borderId="3" xfId="0" applyFont="1" applyFill="1" applyBorder="1" applyAlignment="1">
      <alignment horizontal="left"/>
    </xf>
    <xf numFmtId="0" fontId="2" fillId="0" borderId="4" xfId="0" applyFont="1" applyBorder="1"/>
    <xf numFmtId="0" fontId="2" fillId="0" borderId="5" xfId="0" applyFont="1" applyBorder="1"/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2" fillId="0" borderId="7" xfId="0" applyFont="1" applyBorder="1"/>
    <xf numFmtId="0" fontId="3" fillId="0" borderId="3" xfId="0" applyFont="1" applyBorder="1" applyAlignment="1">
      <alignment horizontal="center"/>
    </xf>
    <xf numFmtId="0" fontId="3" fillId="6" borderId="9" xfId="0" applyFont="1" applyFill="1" applyBorder="1" applyAlignment="1">
      <alignment horizontal="center" vertical="center"/>
    </xf>
    <xf numFmtId="0" fontId="2" fillId="0" borderId="10" xfId="0" applyFont="1" applyBorder="1"/>
    <xf numFmtId="0" fontId="2" fillId="0" borderId="11" xfId="0" applyFont="1" applyBorder="1"/>
    <xf numFmtId="0" fontId="3" fillId="6" borderId="9" xfId="0" applyFont="1" applyFill="1" applyBorder="1" applyAlignment="1">
      <alignment horizontal="center"/>
    </xf>
    <xf numFmtId="0" fontId="0" fillId="6" borderId="12" xfId="0" applyFont="1" applyFill="1" applyBorder="1" applyAlignment="1">
      <alignment horizontal="center" vertical="center"/>
    </xf>
    <xf numFmtId="0" fontId="2" fillId="0" borderId="13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8" xfId="0" applyFont="1" applyBorder="1"/>
    <xf numFmtId="0" fontId="2" fillId="0" borderId="17" xfId="0" applyFont="1" applyBorder="1"/>
    <xf numFmtId="0" fontId="0" fillId="6" borderId="12" xfId="0" applyFont="1" applyFill="1" applyBorder="1" applyAlignment="1">
      <alignment horizontal="center" wrapText="1"/>
    </xf>
    <xf numFmtId="0" fontId="2" fillId="0" borderId="14" xfId="0" applyFont="1" applyBorder="1"/>
    <xf numFmtId="0" fontId="2" fillId="0" borderId="18" xfId="0" applyFont="1" applyBorder="1"/>
    <xf numFmtId="0" fontId="0" fillId="6" borderId="12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3" fillId="0" borderId="6" xfId="0" applyFont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/>
    </xf>
  </cellXfs>
  <cellStyles count="1">
    <cellStyle name="Normal" xfId="0" builtinId="0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workbookViewId="0"/>
  </sheetViews>
  <sheetFormatPr defaultColWidth="14.44140625" defaultRowHeight="15" customHeight="1" x14ac:dyDescent="0.25"/>
  <cols>
    <col min="1" max="1" width="5.44140625" customWidth="1"/>
    <col min="2" max="2" width="17.6640625" customWidth="1"/>
    <col min="3" max="3" width="26.5546875" customWidth="1"/>
    <col min="4" max="4" width="6.5546875" customWidth="1"/>
    <col min="5" max="5" width="4.44140625" customWidth="1"/>
    <col min="6" max="6" width="5.109375" customWidth="1"/>
    <col min="7" max="7" width="4.33203125" customWidth="1"/>
    <col min="8" max="8" width="5.6640625" customWidth="1"/>
    <col min="9" max="9" width="7.5546875" customWidth="1"/>
    <col min="10" max="10" width="5.5546875" customWidth="1"/>
    <col min="11" max="11" width="7" customWidth="1"/>
    <col min="12" max="12" width="6.5546875" customWidth="1"/>
    <col min="13" max="13" width="6.33203125" customWidth="1"/>
    <col min="14" max="14" width="5.6640625" customWidth="1"/>
    <col min="15" max="15" width="5.109375" customWidth="1"/>
    <col min="16" max="16" width="4" customWidth="1"/>
    <col min="17" max="17" width="4.6640625" customWidth="1"/>
    <col min="18" max="18" width="5" customWidth="1"/>
    <col min="19" max="19" width="5.6640625" customWidth="1"/>
    <col min="20" max="22" width="6.6640625" customWidth="1"/>
    <col min="23" max="23" width="6.88671875" customWidth="1"/>
    <col min="24" max="24" width="7.6640625" customWidth="1"/>
    <col min="25" max="25" width="9.33203125" customWidth="1"/>
    <col min="26" max="26" width="4.6640625" customWidth="1"/>
    <col min="27" max="27" width="8.88671875" customWidth="1"/>
  </cols>
  <sheetData>
    <row r="1" spans="1:2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66" t="s">
        <v>8</v>
      </c>
      <c r="J1" s="64"/>
      <c r="K1" s="64"/>
      <c r="L1" s="65"/>
      <c r="M1" s="4" t="s">
        <v>9</v>
      </c>
      <c r="N1" s="1" t="s">
        <v>10</v>
      </c>
      <c r="O1" s="1" t="s">
        <v>11</v>
      </c>
      <c r="P1" s="5" t="s">
        <v>12</v>
      </c>
      <c r="Q1" s="1" t="s">
        <v>13</v>
      </c>
      <c r="R1" s="1" t="s">
        <v>14</v>
      </c>
      <c r="S1" s="1" t="s">
        <v>15</v>
      </c>
      <c r="T1" s="6" t="s">
        <v>16</v>
      </c>
      <c r="U1" s="67" t="s">
        <v>17</v>
      </c>
      <c r="V1" s="7"/>
    </row>
    <row r="2" spans="1:27" ht="51" customHeight="1" x14ac:dyDescent="0.25">
      <c r="A2" s="1"/>
      <c r="B2" s="1"/>
      <c r="C2" s="1"/>
      <c r="D2" s="1"/>
      <c r="E2" s="1"/>
      <c r="F2" s="1"/>
      <c r="G2" s="1"/>
      <c r="H2" s="2"/>
      <c r="I2" s="8" t="s">
        <v>18</v>
      </c>
      <c r="J2" s="9" t="s">
        <v>19</v>
      </c>
      <c r="K2" s="10" t="s">
        <v>20</v>
      </c>
      <c r="L2" s="11" t="s">
        <v>21</v>
      </c>
      <c r="M2" s="4"/>
      <c r="N2" s="1"/>
      <c r="O2" s="1"/>
      <c r="P2" s="5"/>
      <c r="Q2" s="1"/>
      <c r="R2" s="1"/>
      <c r="S2" s="1"/>
      <c r="T2" s="6"/>
      <c r="U2" s="68"/>
      <c r="V2" s="12" t="s">
        <v>22</v>
      </c>
      <c r="W2" s="13" t="s">
        <v>23</v>
      </c>
      <c r="X2" s="14" t="s">
        <v>24</v>
      </c>
      <c r="Z2" s="15" t="s">
        <v>25</v>
      </c>
      <c r="AA2" s="16" t="s">
        <v>26</v>
      </c>
    </row>
    <row r="3" spans="1:27" ht="15.75" customHeight="1" x14ac:dyDescent="0.25">
      <c r="A3" s="17">
        <v>1</v>
      </c>
      <c r="B3" s="17">
        <v>1512015</v>
      </c>
      <c r="C3" s="17" t="s">
        <v>27</v>
      </c>
      <c r="D3" s="17"/>
      <c r="E3" s="17">
        <v>0</v>
      </c>
      <c r="F3" s="17">
        <v>0</v>
      </c>
      <c r="G3" s="17" t="s">
        <v>28</v>
      </c>
      <c r="H3" s="17">
        <v>0</v>
      </c>
      <c r="I3" s="18">
        <f t="shared" ref="I3:I25" si="0">SUM(D3:H3)</f>
        <v>0</v>
      </c>
      <c r="J3" s="19">
        <f t="shared" ref="J3:J25" si="1">5-COUNTIF(D3:H3,"v")</f>
        <v>4</v>
      </c>
      <c r="K3" s="17">
        <f t="shared" ref="K3:K25" si="2">SUM(I3:J3)/2</f>
        <v>2</v>
      </c>
      <c r="L3" s="20">
        <f t="shared" ref="L3:L25" si="3">IF(K3&lt;=6.5,K3,7)</f>
        <v>2</v>
      </c>
      <c r="M3" s="21">
        <v>1</v>
      </c>
      <c r="N3" s="17"/>
      <c r="O3" s="17"/>
      <c r="P3" s="17"/>
      <c r="Q3" s="17"/>
      <c r="R3" s="17"/>
      <c r="S3" s="17"/>
      <c r="T3" s="22"/>
      <c r="U3" s="23">
        <f t="shared" ref="U3:U25" si="4">SUM(M3:S3)</f>
        <v>1</v>
      </c>
      <c r="V3" s="24">
        <f t="shared" ref="V3:V25" si="5">U3*10/17.5</f>
        <v>0.5714285714285714</v>
      </c>
      <c r="W3" s="25">
        <f t="shared" ref="W3:W25" si="6">IF(V3&lt;=6.5,V3,7)</f>
        <v>0.5714285714285714</v>
      </c>
      <c r="X3" s="26">
        <f t="shared" ref="X3:X25" si="7">SUM(L3,W3)</f>
        <v>2.5714285714285712</v>
      </c>
      <c r="Z3" s="25">
        <f t="shared" ref="Z3:Z25" si="8">IF(X3-INT(X3)&gt;=0.7,INT(X3)+1,IF(X3-INT(X3)&gt;=0.4,INT(X3)+0.5,INT(X3)))</f>
        <v>2.5</v>
      </c>
      <c r="AA3" s="27">
        <f t="shared" ref="AA3:AA25" si="9">IF(Z3&gt;=10,10,Z3)</f>
        <v>2.5</v>
      </c>
    </row>
    <row r="4" spans="1:27" ht="15.75" customHeight="1" x14ac:dyDescent="0.25">
      <c r="A4" s="17">
        <v>2</v>
      </c>
      <c r="B4" s="17">
        <v>1612459</v>
      </c>
      <c r="C4" s="17" t="s">
        <v>29</v>
      </c>
      <c r="D4" s="17" t="s">
        <v>28</v>
      </c>
      <c r="E4" s="17">
        <v>1</v>
      </c>
      <c r="F4" s="17">
        <v>2</v>
      </c>
      <c r="G4" s="17">
        <v>0</v>
      </c>
      <c r="H4" s="17" t="s">
        <v>28</v>
      </c>
      <c r="I4" s="18">
        <f t="shared" si="0"/>
        <v>3</v>
      </c>
      <c r="J4" s="19">
        <f t="shared" si="1"/>
        <v>3</v>
      </c>
      <c r="K4" s="17">
        <f t="shared" si="2"/>
        <v>3</v>
      </c>
      <c r="L4" s="20">
        <f t="shared" si="3"/>
        <v>3</v>
      </c>
      <c r="M4" s="21">
        <v>2</v>
      </c>
      <c r="N4" s="17">
        <v>1</v>
      </c>
      <c r="O4" s="17">
        <v>3</v>
      </c>
      <c r="P4" s="17">
        <v>1</v>
      </c>
      <c r="Q4" s="17">
        <v>1</v>
      </c>
      <c r="R4" s="17">
        <v>1</v>
      </c>
      <c r="S4" s="17">
        <v>2</v>
      </c>
      <c r="T4" s="22"/>
      <c r="U4" s="23">
        <f t="shared" si="4"/>
        <v>11</v>
      </c>
      <c r="V4" s="24">
        <f t="shared" si="5"/>
        <v>6.2857142857142856</v>
      </c>
      <c r="W4" s="25">
        <f t="shared" si="6"/>
        <v>6.2857142857142856</v>
      </c>
      <c r="X4" s="26">
        <f t="shared" si="7"/>
        <v>9.2857142857142847</v>
      </c>
      <c r="Z4" s="25">
        <f t="shared" si="8"/>
        <v>9</v>
      </c>
      <c r="AA4" s="27">
        <f t="shared" si="9"/>
        <v>9</v>
      </c>
    </row>
    <row r="5" spans="1:27" ht="15.75" customHeight="1" x14ac:dyDescent="0.25">
      <c r="A5" s="17">
        <v>3</v>
      </c>
      <c r="B5" s="17">
        <v>1712575</v>
      </c>
      <c r="C5" s="17" t="s">
        <v>30</v>
      </c>
      <c r="D5" s="17" t="s">
        <v>28</v>
      </c>
      <c r="E5" s="17">
        <v>1</v>
      </c>
      <c r="F5" s="17">
        <v>3</v>
      </c>
      <c r="G5" s="17">
        <v>2</v>
      </c>
      <c r="H5" s="17">
        <v>3</v>
      </c>
      <c r="I5" s="18">
        <f t="shared" si="0"/>
        <v>9</v>
      </c>
      <c r="J5" s="19">
        <f t="shared" si="1"/>
        <v>4</v>
      </c>
      <c r="K5" s="17">
        <f t="shared" si="2"/>
        <v>6.5</v>
      </c>
      <c r="L5" s="20">
        <f t="shared" si="3"/>
        <v>6.5</v>
      </c>
      <c r="M5" s="21">
        <v>4</v>
      </c>
      <c r="N5" s="17">
        <v>3</v>
      </c>
      <c r="O5" s="17">
        <v>4</v>
      </c>
      <c r="P5" s="17">
        <v>3</v>
      </c>
      <c r="Q5" s="17">
        <v>3</v>
      </c>
      <c r="R5" s="17">
        <v>1</v>
      </c>
      <c r="S5" s="17">
        <v>3</v>
      </c>
      <c r="T5" s="22"/>
      <c r="U5" s="23">
        <f t="shared" si="4"/>
        <v>21</v>
      </c>
      <c r="V5" s="24">
        <f t="shared" si="5"/>
        <v>12</v>
      </c>
      <c r="W5" s="25">
        <f t="shared" si="6"/>
        <v>7</v>
      </c>
      <c r="X5" s="26">
        <f t="shared" si="7"/>
        <v>13.5</v>
      </c>
      <c r="Z5" s="25">
        <f t="shared" si="8"/>
        <v>13.5</v>
      </c>
      <c r="AA5" s="27">
        <f t="shared" si="9"/>
        <v>10</v>
      </c>
    </row>
    <row r="6" spans="1:27" ht="15.75" customHeight="1" x14ac:dyDescent="0.25">
      <c r="A6" s="17">
        <v>4</v>
      </c>
      <c r="B6" s="17">
        <v>18120006</v>
      </c>
      <c r="C6" s="17" t="s">
        <v>31</v>
      </c>
      <c r="D6" s="17">
        <v>1</v>
      </c>
      <c r="E6" s="17">
        <v>1</v>
      </c>
      <c r="F6" s="17" t="s">
        <v>28</v>
      </c>
      <c r="G6" s="17">
        <v>0</v>
      </c>
      <c r="H6" s="17">
        <v>3</v>
      </c>
      <c r="I6" s="18">
        <f t="shared" si="0"/>
        <v>5</v>
      </c>
      <c r="J6" s="19">
        <f t="shared" si="1"/>
        <v>4</v>
      </c>
      <c r="K6" s="17">
        <f t="shared" si="2"/>
        <v>4.5</v>
      </c>
      <c r="L6" s="20">
        <f t="shared" si="3"/>
        <v>4.5</v>
      </c>
      <c r="M6" s="21"/>
      <c r="N6" s="17">
        <v>2</v>
      </c>
      <c r="O6" s="17">
        <v>2</v>
      </c>
      <c r="P6" s="17"/>
      <c r="Q6" s="17">
        <v>2</v>
      </c>
      <c r="R6" s="17">
        <v>2</v>
      </c>
      <c r="S6" s="17">
        <v>2</v>
      </c>
      <c r="T6" s="22"/>
      <c r="U6" s="23">
        <f t="shared" si="4"/>
        <v>10</v>
      </c>
      <c r="V6" s="24">
        <f t="shared" si="5"/>
        <v>5.7142857142857144</v>
      </c>
      <c r="W6" s="25">
        <f t="shared" si="6"/>
        <v>5.7142857142857144</v>
      </c>
      <c r="X6" s="26">
        <f t="shared" si="7"/>
        <v>10.214285714285715</v>
      </c>
      <c r="Z6" s="25">
        <f t="shared" si="8"/>
        <v>10</v>
      </c>
      <c r="AA6" s="27">
        <f t="shared" si="9"/>
        <v>10</v>
      </c>
    </row>
    <row r="7" spans="1:27" ht="15.75" customHeight="1" x14ac:dyDescent="0.25">
      <c r="A7" s="17">
        <v>5</v>
      </c>
      <c r="B7" s="17">
        <v>18120017</v>
      </c>
      <c r="C7" s="17" t="s">
        <v>32</v>
      </c>
      <c r="D7" s="17">
        <v>1</v>
      </c>
      <c r="E7" s="17">
        <v>2</v>
      </c>
      <c r="F7" s="17">
        <v>2</v>
      </c>
      <c r="G7" s="17" t="s">
        <v>28</v>
      </c>
      <c r="H7" s="17">
        <v>1</v>
      </c>
      <c r="I7" s="18">
        <f t="shared" si="0"/>
        <v>6</v>
      </c>
      <c r="J7" s="19">
        <f t="shared" si="1"/>
        <v>4</v>
      </c>
      <c r="K7" s="17">
        <f t="shared" si="2"/>
        <v>5</v>
      </c>
      <c r="L7" s="20">
        <f t="shared" si="3"/>
        <v>5</v>
      </c>
      <c r="M7" s="21">
        <v>3</v>
      </c>
      <c r="N7" s="17">
        <v>1</v>
      </c>
      <c r="O7" s="17">
        <v>2</v>
      </c>
      <c r="P7" s="17"/>
      <c r="Q7" s="17">
        <v>1</v>
      </c>
      <c r="R7" s="17"/>
      <c r="S7" s="17"/>
      <c r="T7" s="22"/>
      <c r="U7" s="23">
        <f t="shared" si="4"/>
        <v>7</v>
      </c>
      <c r="V7" s="24">
        <f t="shared" si="5"/>
        <v>4</v>
      </c>
      <c r="W7" s="25">
        <f t="shared" si="6"/>
        <v>4</v>
      </c>
      <c r="X7" s="26">
        <f t="shared" si="7"/>
        <v>9</v>
      </c>
      <c r="Z7" s="25">
        <f t="shared" si="8"/>
        <v>9</v>
      </c>
      <c r="AA7" s="27">
        <f t="shared" si="9"/>
        <v>9</v>
      </c>
    </row>
    <row r="8" spans="1:27" ht="15.75" customHeight="1" x14ac:dyDescent="0.25">
      <c r="A8" s="17">
        <v>6</v>
      </c>
      <c r="B8" s="17">
        <v>18120289</v>
      </c>
      <c r="C8" s="17" t="s">
        <v>33</v>
      </c>
      <c r="D8" s="17"/>
      <c r="E8" s="17">
        <v>0</v>
      </c>
      <c r="F8" s="17">
        <v>3</v>
      </c>
      <c r="G8" s="17">
        <v>1</v>
      </c>
      <c r="H8" s="17">
        <v>2</v>
      </c>
      <c r="I8" s="18">
        <f t="shared" si="0"/>
        <v>6</v>
      </c>
      <c r="J8" s="19">
        <f t="shared" si="1"/>
        <v>5</v>
      </c>
      <c r="K8" s="17">
        <f t="shared" si="2"/>
        <v>5.5</v>
      </c>
      <c r="L8" s="20">
        <f t="shared" si="3"/>
        <v>5.5</v>
      </c>
      <c r="M8" s="21">
        <v>3</v>
      </c>
      <c r="N8" s="17">
        <v>1</v>
      </c>
      <c r="O8" s="17"/>
      <c r="P8" s="17">
        <v>1</v>
      </c>
      <c r="Q8" s="17"/>
      <c r="R8" s="17"/>
      <c r="S8" s="17"/>
      <c r="T8" s="22"/>
      <c r="U8" s="23">
        <f t="shared" si="4"/>
        <v>5</v>
      </c>
      <c r="V8" s="24">
        <f t="shared" si="5"/>
        <v>2.8571428571428572</v>
      </c>
      <c r="W8" s="25">
        <f t="shared" si="6"/>
        <v>2.8571428571428572</v>
      </c>
      <c r="X8" s="26">
        <f t="shared" si="7"/>
        <v>8.3571428571428577</v>
      </c>
      <c r="Z8" s="25">
        <f t="shared" si="8"/>
        <v>8</v>
      </c>
      <c r="AA8" s="27">
        <f t="shared" si="9"/>
        <v>8</v>
      </c>
    </row>
    <row r="9" spans="1:27" ht="15.75" customHeight="1" x14ac:dyDescent="0.25">
      <c r="A9" s="17">
        <v>7</v>
      </c>
      <c r="B9" s="17">
        <v>19120051</v>
      </c>
      <c r="C9" s="17" t="s">
        <v>34</v>
      </c>
      <c r="D9" s="17"/>
      <c r="E9" s="17">
        <v>3</v>
      </c>
      <c r="F9" s="17">
        <v>2</v>
      </c>
      <c r="G9" s="17">
        <v>2</v>
      </c>
      <c r="H9" s="17">
        <v>1</v>
      </c>
      <c r="I9" s="18">
        <f t="shared" si="0"/>
        <v>8</v>
      </c>
      <c r="J9" s="19">
        <f t="shared" si="1"/>
        <v>5</v>
      </c>
      <c r="K9" s="17">
        <f t="shared" si="2"/>
        <v>6.5</v>
      </c>
      <c r="L9" s="20">
        <f t="shared" si="3"/>
        <v>6.5</v>
      </c>
      <c r="M9" s="21">
        <v>4</v>
      </c>
      <c r="N9" s="17">
        <v>3</v>
      </c>
      <c r="O9" s="17">
        <v>3</v>
      </c>
      <c r="P9" s="17">
        <v>4</v>
      </c>
      <c r="Q9" s="17">
        <v>3</v>
      </c>
      <c r="R9" s="17">
        <v>2</v>
      </c>
      <c r="S9" s="17">
        <v>4</v>
      </c>
      <c r="T9" s="22"/>
      <c r="U9" s="23">
        <f t="shared" si="4"/>
        <v>23</v>
      </c>
      <c r="V9" s="24">
        <f t="shared" si="5"/>
        <v>13.142857142857142</v>
      </c>
      <c r="W9" s="25">
        <f t="shared" si="6"/>
        <v>7</v>
      </c>
      <c r="X9" s="26">
        <f t="shared" si="7"/>
        <v>13.5</v>
      </c>
      <c r="Z9" s="25">
        <f t="shared" si="8"/>
        <v>13.5</v>
      </c>
      <c r="AA9" s="27">
        <f t="shared" si="9"/>
        <v>10</v>
      </c>
    </row>
    <row r="10" spans="1:27" ht="15.75" customHeight="1" x14ac:dyDescent="0.25">
      <c r="A10" s="17">
        <v>8</v>
      </c>
      <c r="B10" s="17">
        <v>19120061</v>
      </c>
      <c r="C10" s="17" t="s">
        <v>35</v>
      </c>
      <c r="D10" s="17"/>
      <c r="E10" s="17">
        <v>3</v>
      </c>
      <c r="F10" s="17">
        <v>2</v>
      </c>
      <c r="G10" s="17">
        <v>1</v>
      </c>
      <c r="H10" s="17">
        <v>1</v>
      </c>
      <c r="I10" s="18">
        <f t="shared" si="0"/>
        <v>7</v>
      </c>
      <c r="J10" s="19">
        <f t="shared" si="1"/>
        <v>5</v>
      </c>
      <c r="K10" s="17">
        <f t="shared" si="2"/>
        <v>6</v>
      </c>
      <c r="L10" s="20">
        <f t="shared" si="3"/>
        <v>6</v>
      </c>
      <c r="M10" s="21">
        <v>4</v>
      </c>
      <c r="N10" s="17">
        <v>3</v>
      </c>
      <c r="O10" s="17">
        <v>3</v>
      </c>
      <c r="P10" s="17">
        <v>4</v>
      </c>
      <c r="Q10" s="17">
        <v>2</v>
      </c>
      <c r="R10" s="17">
        <v>1</v>
      </c>
      <c r="S10" s="17">
        <v>4</v>
      </c>
      <c r="T10" s="22"/>
      <c r="U10" s="23">
        <f t="shared" si="4"/>
        <v>21</v>
      </c>
      <c r="V10" s="24">
        <f t="shared" si="5"/>
        <v>12</v>
      </c>
      <c r="W10" s="25">
        <f t="shared" si="6"/>
        <v>7</v>
      </c>
      <c r="X10" s="26">
        <f t="shared" si="7"/>
        <v>13</v>
      </c>
      <c r="Z10" s="25">
        <f t="shared" si="8"/>
        <v>13</v>
      </c>
      <c r="AA10" s="27">
        <f t="shared" si="9"/>
        <v>10</v>
      </c>
    </row>
    <row r="11" spans="1:27" ht="15.75" customHeight="1" x14ac:dyDescent="0.25">
      <c r="A11" s="17">
        <v>9</v>
      </c>
      <c r="B11" s="17">
        <v>19120062</v>
      </c>
      <c r="C11" s="17" t="s">
        <v>36</v>
      </c>
      <c r="D11" s="17"/>
      <c r="E11" s="17">
        <v>2</v>
      </c>
      <c r="F11" s="17">
        <v>1</v>
      </c>
      <c r="G11" s="17">
        <v>1</v>
      </c>
      <c r="H11" s="17">
        <v>1</v>
      </c>
      <c r="I11" s="18">
        <f t="shared" si="0"/>
        <v>5</v>
      </c>
      <c r="J11" s="19">
        <f t="shared" si="1"/>
        <v>5</v>
      </c>
      <c r="K11" s="17">
        <f t="shared" si="2"/>
        <v>5</v>
      </c>
      <c r="L11" s="20">
        <f t="shared" si="3"/>
        <v>5</v>
      </c>
      <c r="M11" s="21">
        <v>2</v>
      </c>
      <c r="N11" s="17">
        <v>1</v>
      </c>
      <c r="O11" s="17">
        <v>1</v>
      </c>
      <c r="P11" s="17">
        <v>1</v>
      </c>
      <c r="Q11" s="17">
        <v>1</v>
      </c>
      <c r="R11" s="17">
        <v>1</v>
      </c>
      <c r="S11" s="17">
        <v>1</v>
      </c>
      <c r="T11" s="22"/>
      <c r="U11" s="23">
        <f t="shared" si="4"/>
        <v>8</v>
      </c>
      <c r="V11" s="24">
        <f t="shared" si="5"/>
        <v>4.5714285714285712</v>
      </c>
      <c r="W11" s="25">
        <f t="shared" si="6"/>
        <v>4.5714285714285712</v>
      </c>
      <c r="X11" s="26">
        <f t="shared" si="7"/>
        <v>9.5714285714285712</v>
      </c>
      <c r="Z11" s="25">
        <f t="shared" si="8"/>
        <v>9.5</v>
      </c>
      <c r="AA11" s="27">
        <f t="shared" si="9"/>
        <v>9.5</v>
      </c>
    </row>
    <row r="12" spans="1:27" ht="15.75" customHeight="1" x14ac:dyDescent="0.25">
      <c r="A12" s="17">
        <v>10</v>
      </c>
      <c r="B12" s="17">
        <v>19120079</v>
      </c>
      <c r="C12" s="17" t="s">
        <v>37</v>
      </c>
      <c r="D12" s="17">
        <v>1</v>
      </c>
      <c r="E12" s="17">
        <v>2</v>
      </c>
      <c r="F12" s="17">
        <v>2</v>
      </c>
      <c r="G12" s="17">
        <v>2</v>
      </c>
      <c r="H12" s="17">
        <v>1</v>
      </c>
      <c r="I12" s="18">
        <f t="shared" si="0"/>
        <v>8</v>
      </c>
      <c r="J12" s="19">
        <f t="shared" si="1"/>
        <v>5</v>
      </c>
      <c r="K12" s="17">
        <f t="shared" si="2"/>
        <v>6.5</v>
      </c>
      <c r="L12" s="20">
        <f t="shared" si="3"/>
        <v>6.5</v>
      </c>
      <c r="M12" s="21">
        <v>5</v>
      </c>
      <c r="N12" s="17">
        <v>2</v>
      </c>
      <c r="O12" s="17">
        <v>3</v>
      </c>
      <c r="P12" s="17">
        <v>4</v>
      </c>
      <c r="Q12" s="17">
        <v>2</v>
      </c>
      <c r="R12" s="17">
        <v>1</v>
      </c>
      <c r="S12" s="17">
        <v>1</v>
      </c>
      <c r="T12" s="22"/>
      <c r="U12" s="23">
        <f t="shared" si="4"/>
        <v>18</v>
      </c>
      <c r="V12" s="24">
        <f t="shared" si="5"/>
        <v>10.285714285714286</v>
      </c>
      <c r="W12" s="25">
        <f t="shared" si="6"/>
        <v>7</v>
      </c>
      <c r="X12" s="26">
        <f t="shared" si="7"/>
        <v>13.5</v>
      </c>
      <c r="Z12" s="25">
        <f t="shared" si="8"/>
        <v>13.5</v>
      </c>
      <c r="AA12" s="27">
        <f t="shared" si="9"/>
        <v>10</v>
      </c>
    </row>
    <row r="13" spans="1:27" ht="15.75" customHeight="1" x14ac:dyDescent="0.25">
      <c r="A13" s="17">
        <v>11</v>
      </c>
      <c r="B13" s="17">
        <v>19120121</v>
      </c>
      <c r="C13" s="17" t="s">
        <v>38</v>
      </c>
      <c r="D13" s="17">
        <v>1</v>
      </c>
      <c r="E13" s="17">
        <v>2</v>
      </c>
      <c r="F13" s="17">
        <v>1</v>
      </c>
      <c r="G13" s="17">
        <v>1</v>
      </c>
      <c r="H13" s="17">
        <v>1</v>
      </c>
      <c r="I13" s="18">
        <f t="shared" si="0"/>
        <v>6</v>
      </c>
      <c r="J13" s="19">
        <f t="shared" si="1"/>
        <v>5</v>
      </c>
      <c r="K13" s="17">
        <f t="shared" si="2"/>
        <v>5.5</v>
      </c>
      <c r="L13" s="20">
        <f t="shared" si="3"/>
        <v>5.5</v>
      </c>
      <c r="M13" s="21">
        <v>5</v>
      </c>
      <c r="N13" s="17">
        <v>4</v>
      </c>
      <c r="O13" s="17">
        <v>2</v>
      </c>
      <c r="P13" s="17">
        <v>4</v>
      </c>
      <c r="Q13" s="17">
        <v>3</v>
      </c>
      <c r="R13" s="17">
        <v>1</v>
      </c>
      <c r="S13" s="17">
        <v>2</v>
      </c>
      <c r="T13" s="22"/>
      <c r="U13" s="23">
        <f t="shared" si="4"/>
        <v>21</v>
      </c>
      <c r="V13" s="24">
        <f t="shared" si="5"/>
        <v>12</v>
      </c>
      <c r="W13" s="25">
        <f t="shared" si="6"/>
        <v>7</v>
      </c>
      <c r="X13" s="26">
        <f t="shared" si="7"/>
        <v>12.5</v>
      </c>
      <c r="Z13" s="25">
        <f t="shared" si="8"/>
        <v>12.5</v>
      </c>
      <c r="AA13" s="27">
        <f t="shared" si="9"/>
        <v>10</v>
      </c>
    </row>
    <row r="14" spans="1:27" ht="15.75" customHeight="1" x14ac:dyDescent="0.25">
      <c r="A14" s="17">
        <v>12</v>
      </c>
      <c r="B14" s="17">
        <v>19120125</v>
      </c>
      <c r="C14" s="17" t="s">
        <v>39</v>
      </c>
      <c r="D14" s="17">
        <v>1</v>
      </c>
      <c r="E14" s="17">
        <v>2</v>
      </c>
      <c r="F14" s="17">
        <v>2</v>
      </c>
      <c r="G14" s="17">
        <v>2</v>
      </c>
      <c r="H14" s="17">
        <v>1</v>
      </c>
      <c r="I14" s="18">
        <f t="shared" si="0"/>
        <v>8</v>
      </c>
      <c r="J14" s="19">
        <f t="shared" si="1"/>
        <v>5</v>
      </c>
      <c r="K14" s="17">
        <f t="shared" si="2"/>
        <v>6.5</v>
      </c>
      <c r="L14" s="20">
        <f t="shared" si="3"/>
        <v>6.5</v>
      </c>
      <c r="M14" s="21">
        <v>4</v>
      </c>
      <c r="N14" s="17">
        <v>2</v>
      </c>
      <c r="O14" s="17">
        <v>3</v>
      </c>
      <c r="P14" s="17">
        <v>4</v>
      </c>
      <c r="Q14" s="17">
        <v>3</v>
      </c>
      <c r="R14" s="17">
        <v>2</v>
      </c>
      <c r="S14" s="17">
        <v>2</v>
      </c>
      <c r="T14" s="22"/>
      <c r="U14" s="23">
        <f t="shared" si="4"/>
        <v>20</v>
      </c>
      <c r="V14" s="24">
        <f t="shared" si="5"/>
        <v>11.428571428571429</v>
      </c>
      <c r="W14" s="25">
        <f t="shared" si="6"/>
        <v>7</v>
      </c>
      <c r="X14" s="26">
        <f t="shared" si="7"/>
        <v>13.5</v>
      </c>
      <c r="Z14" s="25">
        <f t="shared" si="8"/>
        <v>13.5</v>
      </c>
      <c r="AA14" s="27">
        <f t="shared" si="9"/>
        <v>10</v>
      </c>
    </row>
    <row r="15" spans="1:27" ht="15.75" customHeight="1" x14ac:dyDescent="0.25">
      <c r="A15" s="17">
        <v>13</v>
      </c>
      <c r="B15" s="17">
        <v>19120172</v>
      </c>
      <c r="C15" s="17" t="s">
        <v>40</v>
      </c>
      <c r="D15" s="17"/>
      <c r="E15" s="17">
        <v>0</v>
      </c>
      <c r="F15" s="17">
        <v>1</v>
      </c>
      <c r="G15" s="17">
        <v>0</v>
      </c>
      <c r="H15" s="17" t="s">
        <v>28</v>
      </c>
      <c r="I15" s="18">
        <f t="shared" si="0"/>
        <v>1</v>
      </c>
      <c r="J15" s="19">
        <f t="shared" si="1"/>
        <v>4</v>
      </c>
      <c r="K15" s="17">
        <f t="shared" si="2"/>
        <v>2.5</v>
      </c>
      <c r="L15" s="20">
        <f t="shared" si="3"/>
        <v>2.5</v>
      </c>
      <c r="M15" s="21"/>
      <c r="N15" s="17"/>
      <c r="O15" s="17"/>
      <c r="P15" s="17"/>
      <c r="Q15" s="17"/>
      <c r="R15" s="17"/>
      <c r="S15" s="17"/>
      <c r="T15" s="22"/>
      <c r="U15" s="23">
        <f t="shared" si="4"/>
        <v>0</v>
      </c>
      <c r="V15" s="24">
        <f t="shared" si="5"/>
        <v>0</v>
      </c>
      <c r="W15" s="25">
        <f t="shared" si="6"/>
        <v>0</v>
      </c>
      <c r="X15" s="26">
        <f t="shared" si="7"/>
        <v>2.5</v>
      </c>
      <c r="Z15" s="25">
        <f t="shared" si="8"/>
        <v>2.5</v>
      </c>
      <c r="AA15" s="27">
        <f t="shared" si="9"/>
        <v>2.5</v>
      </c>
    </row>
    <row r="16" spans="1:27" ht="15.75" customHeight="1" x14ac:dyDescent="0.25">
      <c r="A16" s="17">
        <v>14</v>
      </c>
      <c r="B16" s="17">
        <v>19120186</v>
      </c>
      <c r="C16" s="17" t="s">
        <v>41</v>
      </c>
      <c r="D16" s="17"/>
      <c r="E16" s="17">
        <v>0</v>
      </c>
      <c r="F16" s="17">
        <v>0</v>
      </c>
      <c r="G16" s="17" t="s">
        <v>28</v>
      </c>
      <c r="H16" s="17">
        <v>0</v>
      </c>
      <c r="I16" s="18">
        <f t="shared" si="0"/>
        <v>0</v>
      </c>
      <c r="J16" s="19">
        <f t="shared" si="1"/>
        <v>4</v>
      </c>
      <c r="K16" s="17">
        <f t="shared" si="2"/>
        <v>2</v>
      </c>
      <c r="L16" s="20">
        <f t="shared" si="3"/>
        <v>2</v>
      </c>
      <c r="M16" s="21">
        <v>1</v>
      </c>
      <c r="N16" s="17">
        <v>5</v>
      </c>
      <c r="O16" s="17">
        <v>2</v>
      </c>
      <c r="P16" s="17">
        <v>2</v>
      </c>
      <c r="Q16" s="17">
        <v>4</v>
      </c>
      <c r="R16" s="17">
        <v>1</v>
      </c>
      <c r="S16" s="17"/>
      <c r="T16" s="22"/>
      <c r="U16" s="23">
        <f t="shared" si="4"/>
        <v>15</v>
      </c>
      <c r="V16" s="24">
        <f t="shared" si="5"/>
        <v>8.5714285714285712</v>
      </c>
      <c r="W16" s="25">
        <f t="shared" si="6"/>
        <v>7</v>
      </c>
      <c r="X16" s="26">
        <f t="shared" si="7"/>
        <v>9</v>
      </c>
      <c r="Z16" s="25">
        <f t="shared" si="8"/>
        <v>9</v>
      </c>
      <c r="AA16" s="27">
        <f t="shared" si="9"/>
        <v>9</v>
      </c>
    </row>
    <row r="17" spans="1:27" ht="15.75" customHeight="1" x14ac:dyDescent="0.25">
      <c r="A17" s="17">
        <v>15</v>
      </c>
      <c r="B17" s="17">
        <v>19120402</v>
      </c>
      <c r="C17" s="17" t="s">
        <v>42</v>
      </c>
      <c r="D17" s="17">
        <v>1</v>
      </c>
      <c r="E17" s="17">
        <v>1</v>
      </c>
      <c r="F17" s="17" t="s">
        <v>28</v>
      </c>
      <c r="G17" s="17">
        <v>2</v>
      </c>
      <c r="H17" s="17" t="s">
        <v>28</v>
      </c>
      <c r="I17" s="18">
        <f t="shared" si="0"/>
        <v>4</v>
      </c>
      <c r="J17" s="19">
        <f t="shared" si="1"/>
        <v>3</v>
      </c>
      <c r="K17" s="17">
        <f t="shared" si="2"/>
        <v>3.5</v>
      </c>
      <c r="L17" s="20">
        <f t="shared" si="3"/>
        <v>3.5</v>
      </c>
      <c r="M17" s="21"/>
      <c r="N17" s="17">
        <v>1</v>
      </c>
      <c r="O17" s="17">
        <v>2</v>
      </c>
      <c r="P17" s="17">
        <v>1</v>
      </c>
      <c r="Q17" s="17">
        <v>2</v>
      </c>
      <c r="R17" s="17">
        <v>3</v>
      </c>
      <c r="S17" s="17">
        <v>4</v>
      </c>
      <c r="T17" s="22"/>
      <c r="U17" s="23">
        <f t="shared" si="4"/>
        <v>13</v>
      </c>
      <c r="V17" s="24">
        <f t="shared" si="5"/>
        <v>7.4285714285714288</v>
      </c>
      <c r="W17" s="25">
        <f t="shared" si="6"/>
        <v>7</v>
      </c>
      <c r="X17" s="26">
        <f t="shared" si="7"/>
        <v>10.5</v>
      </c>
      <c r="Z17" s="25">
        <f t="shared" si="8"/>
        <v>10.5</v>
      </c>
      <c r="AA17" s="27">
        <f t="shared" si="9"/>
        <v>10</v>
      </c>
    </row>
    <row r="18" spans="1:27" ht="15.75" customHeight="1" x14ac:dyDescent="0.25">
      <c r="A18" s="17">
        <v>16</v>
      </c>
      <c r="B18" s="17">
        <v>19120519</v>
      </c>
      <c r="C18" s="17" t="s">
        <v>43</v>
      </c>
      <c r="D18" s="17" t="s">
        <v>28</v>
      </c>
      <c r="E18" s="17">
        <v>2</v>
      </c>
      <c r="F18" s="17" t="s">
        <v>28</v>
      </c>
      <c r="G18" s="17">
        <v>1</v>
      </c>
      <c r="H18" s="17">
        <v>2</v>
      </c>
      <c r="I18" s="18">
        <f t="shared" si="0"/>
        <v>5</v>
      </c>
      <c r="J18" s="19">
        <f t="shared" si="1"/>
        <v>3</v>
      </c>
      <c r="K18" s="17">
        <f t="shared" si="2"/>
        <v>4</v>
      </c>
      <c r="L18" s="20">
        <f t="shared" si="3"/>
        <v>4</v>
      </c>
      <c r="M18" s="21">
        <v>1</v>
      </c>
      <c r="N18" s="17">
        <v>2</v>
      </c>
      <c r="O18" s="17"/>
      <c r="P18" s="17"/>
      <c r="Q18" s="17"/>
      <c r="R18" s="17"/>
      <c r="S18" s="17"/>
      <c r="T18" s="22"/>
      <c r="U18" s="23">
        <f t="shared" si="4"/>
        <v>3</v>
      </c>
      <c r="V18" s="24">
        <f t="shared" si="5"/>
        <v>1.7142857142857142</v>
      </c>
      <c r="W18" s="25">
        <f t="shared" si="6"/>
        <v>1.7142857142857142</v>
      </c>
      <c r="X18" s="26">
        <f t="shared" si="7"/>
        <v>5.7142857142857144</v>
      </c>
      <c r="Z18" s="25">
        <f t="shared" si="8"/>
        <v>6</v>
      </c>
      <c r="AA18" s="27">
        <f t="shared" si="9"/>
        <v>6</v>
      </c>
    </row>
    <row r="19" spans="1:27" ht="15.75" customHeight="1" x14ac:dyDescent="0.25">
      <c r="A19" s="17">
        <v>17</v>
      </c>
      <c r="B19" s="17">
        <v>19120530</v>
      </c>
      <c r="C19" s="17" t="s">
        <v>44</v>
      </c>
      <c r="D19" s="17"/>
      <c r="E19" s="17">
        <v>0</v>
      </c>
      <c r="F19" s="17">
        <v>1</v>
      </c>
      <c r="G19" s="17" t="s">
        <v>28</v>
      </c>
      <c r="H19" s="17">
        <v>0</v>
      </c>
      <c r="I19" s="18">
        <f t="shared" si="0"/>
        <v>1</v>
      </c>
      <c r="J19" s="19">
        <f t="shared" si="1"/>
        <v>4</v>
      </c>
      <c r="K19" s="17">
        <f t="shared" si="2"/>
        <v>2.5</v>
      </c>
      <c r="L19" s="20">
        <f t="shared" si="3"/>
        <v>2.5</v>
      </c>
      <c r="M19" s="21"/>
      <c r="N19" s="17"/>
      <c r="O19" s="17"/>
      <c r="P19" s="17"/>
      <c r="Q19" s="17"/>
      <c r="R19" s="17"/>
      <c r="S19" s="17"/>
      <c r="T19" s="22"/>
      <c r="U19" s="23">
        <f t="shared" si="4"/>
        <v>0</v>
      </c>
      <c r="V19" s="24">
        <f t="shared" si="5"/>
        <v>0</v>
      </c>
      <c r="W19" s="25">
        <f t="shared" si="6"/>
        <v>0</v>
      </c>
      <c r="X19" s="26">
        <f t="shared" si="7"/>
        <v>2.5</v>
      </c>
      <c r="Z19" s="25">
        <f t="shared" si="8"/>
        <v>2.5</v>
      </c>
      <c r="AA19" s="27">
        <f t="shared" si="9"/>
        <v>2.5</v>
      </c>
    </row>
    <row r="20" spans="1:27" ht="15.75" customHeight="1" x14ac:dyDescent="0.25">
      <c r="A20" s="17">
        <v>18</v>
      </c>
      <c r="B20" s="17">
        <v>19120588</v>
      </c>
      <c r="C20" s="17" t="s">
        <v>45</v>
      </c>
      <c r="D20" s="17">
        <v>1</v>
      </c>
      <c r="E20" s="17">
        <v>4</v>
      </c>
      <c r="F20" s="17">
        <v>3</v>
      </c>
      <c r="G20" s="17">
        <v>3</v>
      </c>
      <c r="H20" s="17">
        <v>5</v>
      </c>
      <c r="I20" s="18">
        <f t="shared" si="0"/>
        <v>16</v>
      </c>
      <c r="J20" s="19">
        <f t="shared" si="1"/>
        <v>5</v>
      </c>
      <c r="K20" s="17">
        <f t="shared" si="2"/>
        <v>10.5</v>
      </c>
      <c r="L20" s="20">
        <f t="shared" si="3"/>
        <v>7</v>
      </c>
      <c r="M20" s="21">
        <v>5</v>
      </c>
      <c r="N20" s="17">
        <v>4</v>
      </c>
      <c r="O20" s="17">
        <v>5</v>
      </c>
      <c r="P20" s="17">
        <v>5</v>
      </c>
      <c r="Q20" s="17">
        <v>4</v>
      </c>
      <c r="R20" s="17">
        <v>5</v>
      </c>
      <c r="S20" s="17">
        <v>4</v>
      </c>
      <c r="T20" s="22"/>
      <c r="U20" s="23">
        <f t="shared" si="4"/>
        <v>32</v>
      </c>
      <c r="V20" s="24">
        <f t="shared" si="5"/>
        <v>18.285714285714285</v>
      </c>
      <c r="W20" s="25">
        <f t="shared" si="6"/>
        <v>7</v>
      </c>
      <c r="X20" s="26">
        <f t="shared" si="7"/>
        <v>14</v>
      </c>
      <c r="Z20" s="25">
        <f t="shared" si="8"/>
        <v>14</v>
      </c>
      <c r="AA20" s="27">
        <f t="shared" si="9"/>
        <v>10</v>
      </c>
    </row>
    <row r="21" spans="1:27" ht="15.75" customHeight="1" x14ac:dyDescent="0.25">
      <c r="A21" s="17">
        <v>19</v>
      </c>
      <c r="B21" s="17">
        <v>19120616</v>
      </c>
      <c r="C21" s="17" t="s">
        <v>46</v>
      </c>
      <c r="D21" s="17"/>
      <c r="E21" s="17">
        <v>2</v>
      </c>
      <c r="F21" s="17">
        <v>1</v>
      </c>
      <c r="G21" s="17">
        <v>1</v>
      </c>
      <c r="H21" s="17">
        <v>0</v>
      </c>
      <c r="I21" s="18">
        <f t="shared" si="0"/>
        <v>4</v>
      </c>
      <c r="J21" s="19">
        <f t="shared" si="1"/>
        <v>5</v>
      </c>
      <c r="K21" s="17">
        <f t="shared" si="2"/>
        <v>4.5</v>
      </c>
      <c r="L21" s="20">
        <f t="shared" si="3"/>
        <v>4.5</v>
      </c>
      <c r="M21" s="21">
        <v>3</v>
      </c>
      <c r="N21" s="17">
        <v>2</v>
      </c>
      <c r="O21" s="17">
        <v>1</v>
      </c>
      <c r="P21" s="17">
        <v>1</v>
      </c>
      <c r="Q21" s="17">
        <v>1</v>
      </c>
      <c r="R21" s="17"/>
      <c r="S21" s="17">
        <v>1</v>
      </c>
      <c r="T21" s="22"/>
      <c r="U21" s="23">
        <f t="shared" si="4"/>
        <v>9</v>
      </c>
      <c r="V21" s="24">
        <f t="shared" si="5"/>
        <v>5.1428571428571432</v>
      </c>
      <c r="W21" s="25">
        <f t="shared" si="6"/>
        <v>5.1428571428571432</v>
      </c>
      <c r="X21" s="26">
        <f t="shared" si="7"/>
        <v>9.6428571428571423</v>
      </c>
      <c r="Z21" s="25">
        <f t="shared" si="8"/>
        <v>9.5</v>
      </c>
      <c r="AA21" s="27">
        <f t="shared" si="9"/>
        <v>9.5</v>
      </c>
    </row>
    <row r="22" spans="1:27" ht="15.75" customHeight="1" x14ac:dyDescent="0.25">
      <c r="A22" s="17">
        <v>20</v>
      </c>
      <c r="B22" s="17">
        <v>19120656</v>
      </c>
      <c r="C22" s="17" t="s">
        <v>47</v>
      </c>
      <c r="D22" s="17">
        <v>1</v>
      </c>
      <c r="E22" s="17">
        <v>2</v>
      </c>
      <c r="F22" s="17">
        <v>1</v>
      </c>
      <c r="G22" s="17">
        <v>1</v>
      </c>
      <c r="H22" s="17">
        <v>2</v>
      </c>
      <c r="I22" s="18">
        <f t="shared" si="0"/>
        <v>7</v>
      </c>
      <c r="J22" s="19">
        <f t="shared" si="1"/>
        <v>5</v>
      </c>
      <c r="K22" s="17">
        <f t="shared" si="2"/>
        <v>6</v>
      </c>
      <c r="L22" s="20">
        <f t="shared" si="3"/>
        <v>6</v>
      </c>
      <c r="M22" s="21"/>
      <c r="N22" s="17">
        <v>3</v>
      </c>
      <c r="O22" s="17">
        <v>2</v>
      </c>
      <c r="P22" s="17"/>
      <c r="Q22" s="17">
        <v>3</v>
      </c>
      <c r="R22" s="17">
        <v>4</v>
      </c>
      <c r="S22" s="17">
        <v>1</v>
      </c>
      <c r="T22" s="22"/>
      <c r="U22" s="23">
        <f t="shared" si="4"/>
        <v>13</v>
      </c>
      <c r="V22" s="24">
        <f t="shared" si="5"/>
        <v>7.4285714285714288</v>
      </c>
      <c r="W22" s="25">
        <f t="shared" si="6"/>
        <v>7</v>
      </c>
      <c r="X22" s="26">
        <f t="shared" si="7"/>
        <v>13</v>
      </c>
      <c r="Z22" s="25">
        <f t="shared" si="8"/>
        <v>13</v>
      </c>
      <c r="AA22" s="27">
        <f t="shared" si="9"/>
        <v>10</v>
      </c>
    </row>
    <row r="23" spans="1:27" ht="15.75" customHeight="1" x14ac:dyDescent="0.25">
      <c r="A23" s="17">
        <v>21</v>
      </c>
      <c r="B23" s="17">
        <v>19120661</v>
      </c>
      <c r="C23" s="17" t="s">
        <v>48</v>
      </c>
      <c r="D23" s="17"/>
      <c r="E23" s="17">
        <v>1</v>
      </c>
      <c r="F23" s="17">
        <v>1</v>
      </c>
      <c r="G23" s="17">
        <v>1</v>
      </c>
      <c r="H23" s="17" t="s">
        <v>28</v>
      </c>
      <c r="I23" s="18">
        <f t="shared" si="0"/>
        <v>3</v>
      </c>
      <c r="J23" s="19">
        <f t="shared" si="1"/>
        <v>4</v>
      </c>
      <c r="K23" s="17">
        <f t="shared" si="2"/>
        <v>3.5</v>
      </c>
      <c r="L23" s="20">
        <f t="shared" si="3"/>
        <v>3.5</v>
      </c>
      <c r="M23" s="21"/>
      <c r="N23" s="17">
        <v>1</v>
      </c>
      <c r="O23" s="17">
        <v>1</v>
      </c>
      <c r="P23" s="17">
        <v>1</v>
      </c>
      <c r="Q23" s="17">
        <v>1</v>
      </c>
      <c r="R23" s="17"/>
      <c r="S23" s="17">
        <v>1</v>
      </c>
      <c r="T23" s="22"/>
      <c r="U23" s="23">
        <f t="shared" si="4"/>
        <v>5</v>
      </c>
      <c r="V23" s="24">
        <f t="shared" si="5"/>
        <v>2.8571428571428572</v>
      </c>
      <c r="W23" s="25">
        <f t="shared" si="6"/>
        <v>2.8571428571428572</v>
      </c>
      <c r="X23" s="26">
        <f t="shared" si="7"/>
        <v>6.3571428571428577</v>
      </c>
      <c r="Z23" s="25">
        <f t="shared" si="8"/>
        <v>6</v>
      </c>
      <c r="AA23" s="27">
        <f t="shared" si="9"/>
        <v>6</v>
      </c>
    </row>
    <row r="24" spans="1:27" ht="15.75" customHeight="1" x14ac:dyDescent="0.25">
      <c r="A24" s="17">
        <v>22</v>
      </c>
      <c r="B24" s="17">
        <v>19120691</v>
      </c>
      <c r="C24" s="17" t="s">
        <v>49</v>
      </c>
      <c r="D24" s="17"/>
      <c r="E24" s="17">
        <v>1</v>
      </c>
      <c r="F24" s="17">
        <v>1</v>
      </c>
      <c r="G24" s="17">
        <v>1</v>
      </c>
      <c r="H24" s="17">
        <v>1</v>
      </c>
      <c r="I24" s="18">
        <f t="shared" si="0"/>
        <v>4</v>
      </c>
      <c r="J24" s="19">
        <f t="shared" si="1"/>
        <v>5</v>
      </c>
      <c r="K24" s="17">
        <f t="shared" si="2"/>
        <v>4.5</v>
      </c>
      <c r="L24" s="20">
        <f t="shared" si="3"/>
        <v>4.5</v>
      </c>
      <c r="M24" s="21">
        <v>5</v>
      </c>
      <c r="N24" s="17">
        <v>2</v>
      </c>
      <c r="O24" s="17">
        <v>3</v>
      </c>
      <c r="P24" s="17">
        <v>4</v>
      </c>
      <c r="Q24" s="17">
        <v>4</v>
      </c>
      <c r="R24" s="17">
        <v>3</v>
      </c>
      <c r="S24" s="17">
        <v>3</v>
      </c>
      <c r="T24" s="22"/>
      <c r="U24" s="23">
        <f t="shared" si="4"/>
        <v>24</v>
      </c>
      <c r="V24" s="24">
        <f t="shared" si="5"/>
        <v>13.714285714285714</v>
      </c>
      <c r="W24" s="25">
        <f t="shared" si="6"/>
        <v>7</v>
      </c>
      <c r="X24" s="26">
        <f t="shared" si="7"/>
        <v>11.5</v>
      </c>
      <c r="Z24" s="25">
        <f t="shared" si="8"/>
        <v>11.5</v>
      </c>
      <c r="AA24" s="27">
        <f t="shared" si="9"/>
        <v>10</v>
      </c>
    </row>
    <row r="25" spans="1:27" ht="15.75" customHeight="1" x14ac:dyDescent="0.25">
      <c r="A25" s="17">
        <v>23</v>
      </c>
      <c r="B25" s="17">
        <v>19120692</v>
      </c>
      <c r="C25" s="17" t="s">
        <v>50</v>
      </c>
      <c r="D25" s="17" t="s">
        <v>28</v>
      </c>
      <c r="E25" s="17" t="s">
        <v>28</v>
      </c>
      <c r="F25" s="17">
        <v>1</v>
      </c>
      <c r="G25" s="17">
        <v>1</v>
      </c>
      <c r="H25" s="17">
        <v>1</v>
      </c>
      <c r="I25" s="18">
        <f t="shared" si="0"/>
        <v>3</v>
      </c>
      <c r="J25" s="19">
        <f t="shared" si="1"/>
        <v>3</v>
      </c>
      <c r="K25" s="17">
        <f t="shared" si="2"/>
        <v>3</v>
      </c>
      <c r="L25" s="20">
        <f t="shared" si="3"/>
        <v>3</v>
      </c>
      <c r="M25" s="21"/>
      <c r="N25" s="17">
        <v>1</v>
      </c>
      <c r="O25" s="17">
        <v>1</v>
      </c>
      <c r="P25" s="17">
        <v>2</v>
      </c>
      <c r="Q25" s="17">
        <v>1</v>
      </c>
      <c r="R25" s="17">
        <v>1</v>
      </c>
      <c r="S25" s="17">
        <v>1</v>
      </c>
      <c r="T25" s="22"/>
      <c r="U25" s="23">
        <f t="shared" si="4"/>
        <v>7</v>
      </c>
      <c r="V25" s="24">
        <f t="shared" si="5"/>
        <v>4</v>
      </c>
      <c r="W25" s="25">
        <f t="shared" si="6"/>
        <v>4</v>
      </c>
      <c r="X25" s="26">
        <f t="shared" si="7"/>
        <v>7</v>
      </c>
      <c r="Z25" s="25">
        <f t="shared" si="8"/>
        <v>7</v>
      </c>
      <c r="AA25" s="27">
        <f t="shared" si="9"/>
        <v>7</v>
      </c>
    </row>
    <row r="26" spans="1:27" ht="15.75" customHeight="1" x14ac:dyDescent="0.25"/>
    <row r="27" spans="1:27" ht="15.75" customHeight="1" x14ac:dyDescent="0.25">
      <c r="U27" s="28"/>
      <c r="V27" s="28"/>
    </row>
    <row r="28" spans="1:27" ht="15.75" customHeight="1" x14ac:dyDescent="0.25">
      <c r="B28" s="69" t="s">
        <v>51</v>
      </c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5"/>
    </row>
    <row r="29" spans="1:27" ht="15.75" customHeight="1" x14ac:dyDescent="0.25">
      <c r="B29" s="70" t="s">
        <v>52</v>
      </c>
      <c r="C29" s="71"/>
      <c r="D29" s="71"/>
      <c r="E29" s="72"/>
      <c r="H29" s="73" t="s">
        <v>53</v>
      </c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2"/>
      <c r="V29" s="73" t="s">
        <v>54</v>
      </c>
      <c r="W29" s="71"/>
      <c r="X29" s="71"/>
      <c r="Y29" s="71"/>
      <c r="Z29" s="72"/>
    </row>
    <row r="30" spans="1:27" ht="15.75" customHeight="1" x14ac:dyDescent="0.25">
      <c r="B30" s="29" t="s">
        <v>55</v>
      </c>
      <c r="C30" s="63" t="s">
        <v>56</v>
      </c>
      <c r="D30" s="64"/>
      <c r="E30" s="65"/>
      <c r="H30" s="63" t="s">
        <v>57</v>
      </c>
      <c r="I30" s="64"/>
      <c r="J30" s="64"/>
      <c r="K30" s="65"/>
      <c r="L30" s="63" t="s">
        <v>58</v>
      </c>
      <c r="M30" s="64"/>
      <c r="N30" s="64"/>
      <c r="O30" s="64"/>
      <c r="P30" s="64"/>
      <c r="Q30" s="64"/>
      <c r="R30" s="64"/>
      <c r="S30" s="64"/>
      <c r="T30" s="65"/>
      <c r="V30" s="74" t="s">
        <v>59</v>
      </c>
      <c r="W30" s="75"/>
      <c r="X30" s="83" t="s">
        <v>60</v>
      </c>
      <c r="Y30" s="81"/>
      <c r="Z30" s="75"/>
      <c r="AA30" s="30"/>
    </row>
    <row r="31" spans="1:27" ht="15.75" customHeight="1" x14ac:dyDescent="0.25">
      <c r="B31" s="29" t="s">
        <v>61</v>
      </c>
      <c r="C31" s="63" t="s">
        <v>62</v>
      </c>
      <c r="D31" s="64"/>
      <c r="E31" s="65"/>
      <c r="H31" s="63" t="s">
        <v>63</v>
      </c>
      <c r="I31" s="64"/>
      <c r="J31" s="64"/>
      <c r="K31" s="65"/>
      <c r="L31" s="63" t="s">
        <v>64</v>
      </c>
      <c r="M31" s="64"/>
      <c r="N31" s="64"/>
      <c r="O31" s="64"/>
      <c r="P31" s="64"/>
      <c r="Q31" s="64"/>
      <c r="R31" s="64"/>
      <c r="S31" s="64"/>
      <c r="T31" s="65"/>
      <c r="V31" s="76"/>
      <c r="W31" s="77"/>
      <c r="X31" s="76"/>
      <c r="Y31" s="84"/>
      <c r="Z31" s="77"/>
      <c r="AA31" s="30"/>
    </row>
    <row r="32" spans="1:27" ht="15.75" customHeight="1" x14ac:dyDescent="0.25">
      <c r="B32" s="29" t="s">
        <v>65</v>
      </c>
      <c r="C32" s="63" t="s">
        <v>66</v>
      </c>
      <c r="D32" s="64"/>
      <c r="E32" s="65"/>
      <c r="H32" s="63" t="s">
        <v>67</v>
      </c>
      <c r="I32" s="64"/>
      <c r="J32" s="64"/>
      <c r="K32" s="65"/>
      <c r="L32" s="63" t="s">
        <v>68</v>
      </c>
      <c r="M32" s="64"/>
      <c r="N32" s="64"/>
      <c r="O32" s="64"/>
      <c r="P32" s="64"/>
      <c r="Q32" s="64"/>
      <c r="R32" s="64"/>
      <c r="S32" s="64"/>
      <c r="T32" s="65"/>
      <c r="V32" s="76"/>
      <c r="W32" s="77"/>
      <c r="X32" s="76"/>
      <c r="Y32" s="84"/>
      <c r="Z32" s="77"/>
      <c r="AA32" s="30"/>
    </row>
    <row r="33" spans="2:27" ht="15.75" customHeight="1" x14ac:dyDescent="0.25">
      <c r="B33" s="29" t="s">
        <v>69</v>
      </c>
      <c r="C33" s="29" t="s">
        <v>68</v>
      </c>
      <c r="D33" s="29"/>
      <c r="E33" s="29"/>
      <c r="V33" s="76"/>
      <c r="W33" s="77"/>
      <c r="X33" s="76"/>
      <c r="Y33" s="84"/>
      <c r="Z33" s="77"/>
      <c r="AA33" s="30"/>
    </row>
    <row r="34" spans="2:27" ht="15.75" customHeight="1" x14ac:dyDescent="0.25">
      <c r="V34" s="78"/>
      <c r="W34" s="79"/>
      <c r="X34" s="78"/>
      <c r="Y34" s="82"/>
      <c r="Z34" s="79"/>
      <c r="AA34" s="30"/>
    </row>
    <row r="35" spans="2:27" ht="15.75" customHeight="1" x14ac:dyDescent="0.25">
      <c r="V35" s="74" t="s">
        <v>70</v>
      </c>
      <c r="W35" s="75"/>
      <c r="X35" s="80" t="s">
        <v>71</v>
      </c>
      <c r="Y35" s="81"/>
      <c r="Z35" s="75"/>
      <c r="AA35" s="31"/>
    </row>
    <row r="36" spans="2:27" ht="15.75" customHeight="1" x14ac:dyDescent="0.25">
      <c r="V36" s="78"/>
      <c r="W36" s="79"/>
      <c r="X36" s="78"/>
      <c r="Y36" s="82"/>
      <c r="Z36" s="79"/>
      <c r="AA36" s="31"/>
    </row>
    <row r="37" spans="2:27" ht="15.75" customHeight="1" x14ac:dyDescent="0.25"/>
    <row r="38" spans="2:27" ht="15.75" customHeight="1" x14ac:dyDescent="0.25"/>
    <row r="39" spans="2:27" ht="15.75" customHeight="1" x14ac:dyDescent="0.25"/>
    <row r="40" spans="2:27" ht="15.75" customHeight="1" x14ac:dyDescent="0.25"/>
    <row r="41" spans="2:27" ht="15.75" customHeight="1" x14ac:dyDescent="0.25"/>
    <row r="42" spans="2:27" ht="15.75" customHeight="1" x14ac:dyDescent="0.25"/>
    <row r="43" spans="2:27" ht="15.75" customHeight="1" x14ac:dyDescent="0.25"/>
    <row r="44" spans="2:27" ht="15.75" customHeight="1" x14ac:dyDescent="0.25"/>
    <row r="45" spans="2:27" ht="15.75" customHeight="1" x14ac:dyDescent="0.25"/>
    <row r="46" spans="2:27" ht="15.75" customHeight="1" x14ac:dyDescent="0.25"/>
    <row r="47" spans="2:27" ht="15.75" customHeight="1" x14ac:dyDescent="0.25"/>
    <row r="48" spans="2:27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9">
    <mergeCell ref="V35:W36"/>
    <mergeCell ref="X35:Z36"/>
    <mergeCell ref="H30:K30"/>
    <mergeCell ref="L30:T30"/>
    <mergeCell ref="X30:Z34"/>
    <mergeCell ref="H31:K31"/>
    <mergeCell ref="L31:T31"/>
    <mergeCell ref="H32:K32"/>
    <mergeCell ref="L32:T32"/>
    <mergeCell ref="C31:E31"/>
    <mergeCell ref="C32:E32"/>
    <mergeCell ref="I1:L1"/>
    <mergeCell ref="U1:U2"/>
    <mergeCell ref="B28:Z28"/>
    <mergeCell ref="B29:E29"/>
    <mergeCell ref="H29:T29"/>
    <mergeCell ref="V29:Z29"/>
    <mergeCell ref="C30:E30"/>
    <mergeCell ref="V30:W34"/>
  </mergeCells>
  <conditionalFormatting sqref="D1:D2">
    <cfRule type="notContainsBlanks" dxfId="3" priority="1">
      <formula>LEN(TRIM(D1))&gt;0</formula>
    </cfRule>
  </conditionalFormatting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1000"/>
  <sheetViews>
    <sheetView workbookViewId="0"/>
  </sheetViews>
  <sheetFormatPr defaultColWidth="14.44140625" defaultRowHeight="15" customHeight="1" x14ac:dyDescent="0.25"/>
  <cols>
    <col min="1" max="1" width="5.44140625" customWidth="1"/>
    <col min="2" max="2" width="14.44140625" customWidth="1"/>
    <col min="3" max="3" width="26.5546875" customWidth="1"/>
    <col min="4" max="4" width="3.88671875" customWidth="1"/>
    <col min="5" max="5" width="5.6640625" customWidth="1"/>
    <col min="6" max="6" width="5.33203125" customWidth="1"/>
    <col min="7" max="7" width="4.6640625" customWidth="1"/>
    <col min="8" max="9" width="5.33203125" customWidth="1"/>
    <col min="10" max="10" width="5.44140625" customWidth="1"/>
    <col min="11" max="11" width="5.6640625" customWidth="1"/>
    <col min="12" max="12" width="6.6640625" customWidth="1"/>
    <col min="13" max="13" width="10.109375" customWidth="1"/>
    <col min="14" max="14" width="4.109375" customWidth="1"/>
    <col min="15" max="15" width="3.109375" customWidth="1"/>
    <col min="16" max="16" width="4.109375" customWidth="1"/>
    <col min="17" max="18" width="4.6640625" customWidth="1"/>
    <col min="19" max="19" width="3.6640625" customWidth="1"/>
    <col min="20" max="20" width="4.88671875" customWidth="1"/>
    <col min="21" max="21" width="9" customWidth="1"/>
    <col min="22" max="22" width="6.109375" customWidth="1"/>
    <col min="23" max="24" width="7.33203125" customWidth="1"/>
    <col min="25" max="25" width="5.6640625" customWidth="1"/>
    <col min="26" max="26" width="6.6640625" customWidth="1"/>
    <col min="27" max="27" width="5" customWidth="1"/>
    <col min="28" max="28" width="8.44140625" customWidth="1"/>
  </cols>
  <sheetData>
    <row r="1" spans="1:28" ht="15.75" customHeight="1" x14ac:dyDescent="0.25">
      <c r="A1" s="1" t="s">
        <v>0</v>
      </c>
      <c r="B1" s="1" t="s">
        <v>1</v>
      </c>
      <c r="C1" s="6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1" t="s">
        <v>7</v>
      </c>
      <c r="I1" s="32"/>
      <c r="J1" s="8" t="s">
        <v>18</v>
      </c>
      <c r="K1" s="33" t="s">
        <v>19</v>
      </c>
      <c r="L1" s="1" t="s">
        <v>20</v>
      </c>
      <c r="M1" s="11" t="s">
        <v>21</v>
      </c>
      <c r="N1" s="4" t="s">
        <v>9</v>
      </c>
      <c r="O1" s="1" t="s">
        <v>10</v>
      </c>
      <c r="P1" s="1" t="s">
        <v>11</v>
      </c>
      <c r="Q1" s="5" t="s">
        <v>12</v>
      </c>
      <c r="R1" s="1" t="s">
        <v>13</v>
      </c>
      <c r="S1" s="1" t="s">
        <v>14</v>
      </c>
      <c r="T1" s="1" t="s">
        <v>15</v>
      </c>
      <c r="U1" s="6" t="s">
        <v>16</v>
      </c>
      <c r="V1" s="34" t="s">
        <v>17</v>
      </c>
      <c r="W1" s="35" t="s">
        <v>22</v>
      </c>
      <c r="X1" s="15" t="s">
        <v>23</v>
      </c>
      <c r="Y1" s="36" t="s">
        <v>24</v>
      </c>
      <c r="AA1" s="15" t="s">
        <v>25</v>
      </c>
      <c r="AB1" s="16" t="s">
        <v>26</v>
      </c>
    </row>
    <row r="2" spans="1:28" ht="16.5" customHeight="1" x14ac:dyDescent="0.25">
      <c r="A2" s="17">
        <v>1</v>
      </c>
      <c r="B2" s="17">
        <v>1712258</v>
      </c>
      <c r="C2" s="22" t="s">
        <v>72</v>
      </c>
      <c r="D2" s="17"/>
      <c r="E2" s="17">
        <v>1</v>
      </c>
      <c r="F2" s="17">
        <v>1</v>
      </c>
      <c r="G2" s="17">
        <v>1</v>
      </c>
      <c r="H2" s="17">
        <v>1</v>
      </c>
      <c r="I2" s="37"/>
      <c r="J2" s="38">
        <f t="shared" ref="J2:J32" si="0">SUM(D2:H2)</f>
        <v>4</v>
      </c>
      <c r="K2" s="38">
        <f t="shared" ref="K2:K32" si="1">5-COUNTIF(D2:H2,"v")</f>
        <v>5</v>
      </c>
      <c r="L2" s="38">
        <f t="shared" ref="L2:L32" si="2">SUM(J2:K2)/2</f>
        <v>4.5</v>
      </c>
      <c r="M2" s="25">
        <f t="shared" ref="M2:M32" si="3">IF(L2&lt;=6.5,L2,7)</f>
        <v>4.5</v>
      </c>
      <c r="N2" s="21"/>
      <c r="O2" s="17"/>
      <c r="P2" s="17"/>
      <c r="Q2" s="17">
        <v>1</v>
      </c>
      <c r="R2" s="17">
        <v>4</v>
      </c>
      <c r="S2" s="17">
        <v>1</v>
      </c>
      <c r="T2" s="17">
        <v>2</v>
      </c>
      <c r="U2" s="22"/>
      <c r="V2" s="17">
        <f t="shared" ref="V2:V32" si="4">SUM(N2:U2)</f>
        <v>8</v>
      </c>
      <c r="W2" s="38">
        <f t="shared" ref="W2:W32" si="5">V2*10/21</f>
        <v>3.8095238095238093</v>
      </c>
      <c r="X2" s="25">
        <f t="shared" ref="X2:X32" si="6">IF(W2&lt;=6.5,W2,7)</f>
        <v>3.8095238095238093</v>
      </c>
      <c r="Y2" s="39">
        <f t="shared" ref="Y2:Y32" si="7">SUM(M2,X2)</f>
        <v>8.3095238095238102</v>
      </c>
      <c r="AA2" s="25">
        <f t="shared" ref="AA2:AA32" si="8">IF(Y2-INT(Y2)&gt;=0.7,INT(Y2)+1,IF(Y2-INT(Y2)&gt;=0.4,INT(Y2)+0.5,INT(Y2)))</f>
        <v>8</v>
      </c>
      <c r="AB2" s="27">
        <f t="shared" ref="AB2:AB32" si="9">IF(AA2&gt;=10,10,AA2)</f>
        <v>8</v>
      </c>
    </row>
    <row r="3" spans="1:28" ht="15.75" customHeight="1" x14ac:dyDescent="0.25">
      <c r="A3" s="17">
        <v>2</v>
      </c>
      <c r="B3" s="17">
        <v>18120521</v>
      </c>
      <c r="C3" s="22" t="s">
        <v>73</v>
      </c>
      <c r="D3" s="17"/>
      <c r="E3" s="17">
        <v>1</v>
      </c>
      <c r="F3" s="17">
        <v>1</v>
      </c>
      <c r="G3" s="17">
        <v>1</v>
      </c>
      <c r="H3" s="17">
        <v>2</v>
      </c>
      <c r="I3" s="37"/>
      <c r="J3" s="38">
        <f t="shared" si="0"/>
        <v>5</v>
      </c>
      <c r="K3" s="38">
        <f t="shared" si="1"/>
        <v>5</v>
      </c>
      <c r="L3" s="38">
        <f t="shared" si="2"/>
        <v>5</v>
      </c>
      <c r="M3" s="25">
        <f t="shared" si="3"/>
        <v>5</v>
      </c>
      <c r="N3" s="21">
        <v>2</v>
      </c>
      <c r="O3" s="17">
        <v>3</v>
      </c>
      <c r="P3" s="17">
        <v>3</v>
      </c>
      <c r="Q3" s="17">
        <v>1</v>
      </c>
      <c r="R3" s="17">
        <v>1</v>
      </c>
      <c r="S3" s="17"/>
      <c r="T3" s="17">
        <v>2</v>
      </c>
      <c r="U3" s="22"/>
      <c r="V3" s="17">
        <f t="shared" si="4"/>
        <v>12</v>
      </c>
      <c r="W3" s="38">
        <f t="shared" si="5"/>
        <v>5.7142857142857144</v>
      </c>
      <c r="X3" s="25">
        <f t="shared" si="6"/>
        <v>5.7142857142857144</v>
      </c>
      <c r="Y3" s="39">
        <f t="shared" si="7"/>
        <v>10.714285714285715</v>
      </c>
      <c r="AA3" s="25">
        <f t="shared" si="8"/>
        <v>11</v>
      </c>
      <c r="AB3" s="27">
        <f t="shared" si="9"/>
        <v>10</v>
      </c>
    </row>
    <row r="4" spans="1:28" ht="15.75" customHeight="1" x14ac:dyDescent="0.25">
      <c r="A4" s="17">
        <v>3</v>
      </c>
      <c r="B4" s="17">
        <v>18120544</v>
      </c>
      <c r="C4" s="22" t="s">
        <v>74</v>
      </c>
      <c r="D4" s="17"/>
      <c r="E4" s="17">
        <v>1</v>
      </c>
      <c r="F4" s="17">
        <v>1</v>
      </c>
      <c r="G4" s="17">
        <v>1</v>
      </c>
      <c r="H4" s="17">
        <v>2</v>
      </c>
      <c r="I4" s="37"/>
      <c r="J4" s="38">
        <f t="shared" si="0"/>
        <v>5</v>
      </c>
      <c r="K4" s="38">
        <f t="shared" si="1"/>
        <v>5</v>
      </c>
      <c r="L4" s="38">
        <f t="shared" si="2"/>
        <v>5</v>
      </c>
      <c r="M4" s="25">
        <f t="shared" si="3"/>
        <v>5</v>
      </c>
      <c r="N4" s="21"/>
      <c r="O4" s="17">
        <v>1</v>
      </c>
      <c r="P4" s="17">
        <v>1</v>
      </c>
      <c r="Q4" s="17">
        <v>1</v>
      </c>
      <c r="R4" s="17">
        <v>1</v>
      </c>
      <c r="S4" s="17">
        <v>1</v>
      </c>
      <c r="T4" s="17">
        <v>1</v>
      </c>
      <c r="U4" s="22"/>
      <c r="V4" s="17">
        <f t="shared" si="4"/>
        <v>6</v>
      </c>
      <c r="W4" s="38">
        <f t="shared" si="5"/>
        <v>2.8571428571428572</v>
      </c>
      <c r="X4" s="25">
        <f t="shared" si="6"/>
        <v>2.8571428571428572</v>
      </c>
      <c r="Y4" s="39">
        <f t="shared" si="7"/>
        <v>7.8571428571428577</v>
      </c>
      <c r="AA4" s="25">
        <f t="shared" si="8"/>
        <v>8</v>
      </c>
      <c r="AB4" s="27">
        <f t="shared" si="9"/>
        <v>8</v>
      </c>
    </row>
    <row r="5" spans="1:28" ht="15.75" customHeight="1" x14ac:dyDescent="0.25">
      <c r="A5" s="17">
        <v>4</v>
      </c>
      <c r="B5" s="17">
        <v>19120042</v>
      </c>
      <c r="C5" s="22" t="s">
        <v>75</v>
      </c>
      <c r="D5" s="17"/>
      <c r="E5" s="17">
        <v>3</v>
      </c>
      <c r="F5" s="17">
        <v>1</v>
      </c>
      <c r="G5" s="17">
        <v>2</v>
      </c>
      <c r="H5" s="17">
        <v>3</v>
      </c>
      <c r="I5" s="37"/>
      <c r="J5" s="38">
        <f t="shared" si="0"/>
        <v>9</v>
      </c>
      <c r="K5" s="38">
        <f t="shared" si="1"/>
        <v>5</v>
      </c>
      <c r="L5" s="38">
        <f t="shared" si="2"/>
        <v>7</v>
      </c>
      <c r="M5" s="25">
        <f t="shared" si="3"/>
        <v>7</v>
      </c>
      <c r="N5" s="21">
        <v>2</v>
      </c>
      <c r="O5" s="17">
        <v>4</v>
      </c>
      <c r="P5" s="17">
        <v>2</v>
      </c>
      <c r="Q5" s="17">
        <v>3</v>
      </c>
      <c r="R5" s="17"/>
      <c r="S5" s="17">
        <v>5</v>
      </c>
      <c r="T5" s="17">
        <v>4</v>
      </c>
      <c r="U5" s="22"/>
      <c r="V5" s="17">
        <f t="shared" si="4"/>
        <v>20</v>
      </c>
      <c r="W5" s="38">
        <f t="shared" si="5"/>
        <v>9.5238095238095237</v>
      </c>
      <c r="X5" s="25">
        <f t="shared" si="6"/>
        <v>7</v>
      </c>
      <c r="Y5" s="39">
        <f t="shared" si="7"/>
        <v>14</v>
      </c>
      <c r="AA5" s="25">
        <f t="shared" si="8"/>
        <v>14</v>
      </c>
      <c r="AB5" s="27">
        <f t="shared" si="9"/>
        <v>10</v>
      </c>
    </row>
    <row r="6" spans="1:28" ht="15.75" customHeight="1" x14ac:dyDescent="0.25">
      <c r="A6" s="17">
        <v>5</v>
      </c>
      <c r="B6" s="17">
        <v>19120060</v>
      </c>
      <c r="C6" s="22" t="s">
        <v>76</v>
      </c>
      <c r="D6" s="17" t="s">
        <v>28</v>
      </c>
      <c r="E6" s="17">
        <v>1</v>
      </c>
      <c r="F6" s="17">
        <v>1</v>
      </c>
      <c r="G6" s="17">
        <v>1</v>
      </c>
      <c r="H6" s="17">
        <v>1</v>
      </c>
      <c r="I6" s="37"/>
      <c r="J6" s="38">
        <f t="shared" si="0"/>
        <v>4</v>
      </c>
      <c r="K6" s="38">
        <f t="shared" si="1"/>
        <v>4</v>
      </c>
      <c r="L6" s="38">
        <f t="shared" si="2"/>
        <v>4</v>
      </c>
      <c r="M6" s="25">
        <f t="shared" si="3"/>
        <v>4</v>
      </c>
      <c r="N6" s="21"/>
      <c r="O6" s="17">
        <v>3</v>
      </c>
      <c r="P6" s="17">
        <v>2</v>
      </c>
      <c r="Q6" s="17">
        <v>2</v>
      </c>
      <c r="R6" s="17">
        <v>2</v>
      </c>
      <c r="S6" s="17"/>
      <c r="T6" s="17">
        <v>3</v>
      </c>
      <c r="U6" s="22"/>
      <c r="V6" s="17">
        <f t="shared" si="4"/>
        <v>12</v>
      </c>
      <c r="W6" s="38">
        <f t="shared" si="5"/>
        <v>5.7142857142857144</v>
      </c>
      <c r="X6" s="25">
        <f t="shared" si="6"/>
        <v>5.7142857142857144</v>
      </c>
      <c r="Y6" s="39">
        <f t="shared" si="7"/>
        <v>9.7142857142857153</v>
      </c>
      <c r="AA6" s="25">
        <f t="shared" si="8"/>
        <v>10</v>
      </c>
      <c r="AB6" s="27">
        <f t="shared" si="9"/>
        <v>10</v>
      </c>
    </row>
    <row r="7" spans="1:28" ht="15.75" customHeight="1" x14ac:dyDescent="0.25">
      <c r="A7" s="17">
        <v>6</v>
      </c>
      <c r="B7" s="17">
        <v>19120104</v>
      </c>
      <c r="C7" s="22" t="s">
        <v>77</v>
      </c>
      <c r="D7" s="17">
        <v>1</v>
      </c>
      <c r="E7" s="17">
        <v>2</v>
      </c>
      <c r="F7" s="17">
        <v>1</v>
      </c>
      <c r="G7" s="17">
        <v>1</v>
      </c>
      <c r="H7" s="17">
        <v>3</v>
      </c>
      <c r="I7" s="37"/>
      <c r="J7" s="38">
        <f t="shared" si="0"/>
        <v>8</v>
      </c>
      <c r="K7" s="38">
        <f t="shared" si="1"/>
        <v>5</v>
      </c>
      <c r="L7" s="38">
        <f t="shared" si="2"/>
        <v>6.5</v>
      </c>
      <c r="M7" s="25">
        <f t="shared" si="3"/>
        <v>6.5</v>
      </c>
      <c r="N7" s="21">
        <v>2</v>
      </c>
      <c r="O7" s="17">
        <v>4</v>
      </c>
      <c r="P7" s="17">
        <v>3</v>
      </c>
      <c r="Q7" s="17">
        <v>4</v>
      </c>
      <c r="R7" s="17">
        <v>4</v>
      </c>
      <c r="S7" s="17">
        <v>3</v>
      </c>
      <c r="T7" s="17">
        <v>3</v>
      </c>
      <c r="U7" s="22"/>
      <c r="V7" s="17">
        <f t="shared" si="4"/>
        <v>23</v>
      </c>
      <c r="W7" s="38">
        <f t="shared" si="5"/>
        <v>10.952380952380953</v>
      </c>
      <c r="X7" s="25">
        <f t="shared" si="6"/>
        <v>7</v>
      </c>
      <c r="Y7" s="39">
        <f t="shared" si="7"/>
        <v>13.5</v>
      </c>
      <c r="AA7" s="25">
        <f t="shared" si="8"/>
        <v>13.5</v>
      </c>
      <c r="AB7" s="27">
        <f t="shared" si="9"/>
        <v>10</v>
      </c>
    </row>
    <row r="8" spans="1:28" ht="15.75" customHeight="1" x14ac:dyDescent="0.25">
      <c r="A8" s="17">
        <v>7</v>
      </c>
      <c r="B8" s="17">
        <v>19120114</v>
      </c>
      <c r="C8" s="22" t="s">
        <v>78</v>
      </c>
      <c r="D8" s="17"/>
      <c r="E8" s="17">
        <v>1</v>
      </c>
      <c r="F8" s="17">
        <v>1</v>
      </c>
      <c r="G8" s="17">
        <v>1</v>
      </c>
      <c r="H8" s="17">
        <v>1</v>
      </c>
      <c r="I8" s="37"/>
      <c r="J8" s="38">
        <f t="shared" si="0"/>
        <v>4</v>
      </c>
      <c r="K8" s="38">
        <f t="shared" si="1"/>
        <v>5</v>
      </c>
      <c r="L8" s="38">
        <f t="shared" si="2"/>
        <v>4.5</v>
      </c>
      <c r="M8" s="25">
        <f t="shared" si="3"/>
        <v>4.5</v>
      </c>
      <c r="N8" s="21">
        <v>3</v>
      </c>
      <c r="O8" s="17">
        <v>4</v>
      </c>
      <c r="P8" s="17">
        <v>2</v>
      </c>
      <c r="Q8" s="17">
        <v>3</v>
      </c>
      <c r="R8" s="17">
        <v>1</v>
      </c>
      <c r="S8" s="17">
        <v>4</v>
      </c>
      <c r="T8" s="17">
        <v>4</v>
      </c>
      <c r="U8" s="22"/>
      <c r="V8" s="17">
        <f t="shared" si="4"/>
        <v>21</v>
      </c>
      <c r="W8" s="38">
        <f t="shared" si="5"/>
        <v>10</v>
      </c>
      <c r="X8" s="25">
        <f t="shared" si="6"/>
        <v>7</v>
      </c>
      <c r="Y8" s="39">
        <f t="shared" si="7"/>
        <v>11.5</v>
      </c>
      <c r="AA8" s="25">
        <f t="shared" si="8"/>
        <v>11.5</v>
      </c>
      <c r="AB8" s="27">
        <f t="shared" si="9"/>
        <v>10</v>
      </c>
    </row>
    <row r="9" spans="1:28" ht="15.75" customHeight="1" x14ac:dyDescent="0.25">
      <c r="A9" s="17">
        <v>8</v>
      </c>
      <c r="B9" s="17">
        <v>19120120</v>
      </c>
      <c r="C9" s="22" t="s">
        <v>79</v>
      </c>
      <c r="D9" s="17">
        <v>1</v>
      </c>
      <c r="E9" s="17">
        <v>2</v>
      </c>
      <c r="F9" s="17">
        <v>2</v>
      </c>
      <c r="G9" s="17">
        <v>2</v>
      </c>
      <c r="H9" s="17">
        <v>2</v>
      </c>
      <c r="I9" s="37"/>
      <c r="J9" s="38">
        <f t="shared" si="0"/>
        <v>9</v>
      </c>
      <c r="K9" s="38">
        <f t="shared" si="1"/>
        <v>5</v>
      </c>
      <c r="L9" s="38">
        <f t="shared" si="2"/>
        <v>7</v>
      </c>
      <c r="M9" s="25">
        <f t="shared" si="3"/>
        <v>7</v>
      </c>
      <c r="N9" s="21">
        <v>1</v>
      </c>
      <c r="O9" s="17">
        <v>3</v>
      </c>
      <c r="P9" s="17">
        <v>6</v>
      </c>
      <c r="Q9" s="17">
        <v>4</v>
      </c>
      <c r="R9" s="17">
        <v>4</v>
      </c>
      <c r="S9" s="17">
        <v>5</v>
      </c>
      <c r="T9" s="17">
        <v>4</v>
      </c>
      <c r="U9" s="22"/>
      <c r="V9" s="17">
        <f t="shared" si="4"/>
        <v>27</v>
      </c>
      <c r="W9" s="38">
        <f t="shared" si="5"/>
        <v>12.857142857142858</v>
      </c>
      <c r="X9" s="25">
        <f t="shared" si="6"/>
        <v>7</v>
      </c>
      <c r="Y9" s="39">
        <f t="shared" si="7"/>
        <v>14</v>
      </c>
      <c r="AA9" s="25">
        <f t="shared" si="8"/>
        <v>14</v>
      </c>
      <c r="AB9" s="27">
        <f t="shared" si="9"/>
        <v>10</v>
      </c>
    </row>
    <row r="10" spans="1:28" ht="15.75" customHeight="1" x14ac:dyDescent="0.25">
      <c r="A10" s="17">
        <v>9</v>
      </c>
      <c r="B10" s="17">
        <v>19120161</v>
      </c>
      <c r="C10" s="22" t="s">
        <v>80</v>
      </c>
      <c r="D10" s="17">
        <v>1</v>
      </c>
      <c r="E10" s="17">
        <v>3</v>
      </c>
      <c r="F10" s="17" t="s">
        <v>28</v>
      </c>
      <c r="G10" s="17">
        <v>1</v>
      </c>
      <c r="H10" s="17">
        <v>3</v>
      </c>
      <c r="I10" s="37"/>
      <c r="J10" s="38">
        <f t="shared" si="0"/>
        <v>8</v>
      </c>
      <c r="K10" s="38">
        <f t="shared" si="1"/>
        <v>4</v>
      </c>
      <c r="L10" s="38">
        <f t="shared" si="2"/>
        <v>6</v>
      </c>
      <c r="M10" s="25">
        <f t="shared" si="3"/>
        <v>6</v>
      </c>
      <c r="N10" s="21"/>
      <c r="O10" s="17"/>
      <c r="P10" s="17"/>
      <c r="Q10" s="17">
        <v>1</v>
      </c>
      <c r="R10" s="17"/>
      <c r="S10" s="17"/>
      <c r="T10" s="17"/>
      <c r="U10" s="22"/>
      <c r="V10" s="17">
        <f t="shared" si="4"/>
        <v>1</v>
      </c>
      <c r="W10" s="38">
        <f t="shared" si="5"/>
        <v>0.47619047619047616</v>
      </c>
      <c r="X10" s="25">
        <f t="shared" si="6"/>
        <v>0.47619047619047616</v>
      </c>
      <c r="Y10" s="39">
        <f t="shared" si="7"/>
        <v>6.4761904761904763</v>
      </c>
      <c r="AA10" s="25">
        <f t="shared" si="8"/>
        <v>6.5</v>
      </c>
      <c r="AB10" s="27">
        <f t="shared" si="9"/>
        <v>6.5</v>
      </c>
    </row>
    <row r="11" spans="1:28" ht="15.75" customHeight="1" x14ac:dyDescent="0.25">
      <c r="A11" s="17">
        <v>10</v>
      </c>
      <c r="B11" s="17">
        <v>19120167</v>
      </c>
      <c r="C11" s="22" t="s">
        <v>81</v>
      </c>
      <c r="D11" s="17" t="s">
        <v>28</v>
      </c>
      <c r="E11" s="17">
        <v>0</v>
      </c>
      <c r="F11" s="17">
        <v>1</v>
      </c>
      <c r="G11" s="17">
        <v>1</v>
      </c>
      <c r="H11" s="17">
        <v>1</v>
      </c>
      <c r="I11" s="37"/>
      <c r="J11" s="38">
        <f t="shared" si="0"/>
        <v>3</v>
      </c>
      <c r="K11" s="38">
        <f t="shared" si="1"/>
        <v>4</v>
      </c>
      <c r="L11" s="38">
        <f t="shared" si="2"/>
        <v>3.5</v>
      </c>
      <c r="M11" s="25">
        <f t="shared" si="3"/>
        <v>3.5</v>
      </c>
      <c r="N11" s="21"/>
      <c r="O11" s="17"/>
      <c r="P11" s="17"/>
      <c r="Q11" s="17"/>
      <c r="R11" s="17">
        <v>3</v>
      </c>
      <c r="S11" s="17"/>
      <c r="T11" s="17">
        <v>3</v>
      </c>
      <c r="U11" s="22"/>
      <c r="V11" s="17">
        <f t="shared" si="4"/>
        <v>6</v>
      </c>
      <c r="W11" s="38">
        <f t="shared" si="5"/>
        <v>2.8571428571428572</v>
      </c>
      <c r="X11" s="25">
        <f t="shared" si="6"/>
        <v>2.8571428571428572</v>
      </c>
      <c r="Y11" s="39">
        <f t="shared" si="7"/>
        <v>6.3571428571428577</v>
      </c>
      <c r="AA11" s="25">
        <f t="shared" si="8"/>
        <v>6</v>
      </c>
      <c r="AB11" s="27">
        <f t="shared" si="9"/>
        <v>6</v>
      </c>
    </row>
    <row r="12" spans="1:28" ht="15.75" customHeight="1" x14ac:dyDescent="0.25">
      <c r="A12" s="17">
        <v>11</v>
      </c>
      <c r="B12" s="17">
        <v>19120216</v>
      </c>
      <c r="C12" s="22" t="s">
        <v>82</v>
      </c>
      <c r="D12" s="17"/>
      <c r="E12" s="17">
        <v>1</v>
      </c>
      <c r="F12" s="17">
        <v>1</v>
      </c>
      <c r="G12" s="17">
        <v>1</v>
      </c>
      <c r="H12" s="17">
        <v>1</v>
      </c>
      <c r="I12" s="37"/>
      <c r="J12" s="38">
        <f t="shared" si="0"/>
        <v>4</v>
      </c>
      <c r="K12" s="38">
        <f t="shared" si="1"/>
        <v>5</v>
      </c>
      <c r="L12" s="38">
        <f t="shared" si="2"/>
        <v>4.5</v>
      </c>
      <c r="M12" s="25">
        <f t="shared" si="3"/>
        <v>4.5</v>
      </c>
      <c r="N12" s="21"/>
      <c r="O12" s="17">
        <v>1</v>
      </c>
      <c r="P12" s="17">
        <v>1</v>
      </c>
      <c r="Q12" s="17">
        <v>1</v>
      </c>
      <c r="R12" s="17">
        <v>1</v>
      </c>
      <c r="S12" s="17">
        <v>1</v>
      </c>
      <c r="T12" s="17">
        <v>2</v>
      </c>
      <c r="U12" s="22"/>
      <c r="V12" s="17">
        <f t="shared" si="4"/>
        <v>7</v>
      </c>
      <c r="W12" s="38">
        <f t="shared" si="5"/>
        <v>3.3333333333333335</v>
      </c>
      <c r="X12" s="25">
        <f t="shared" si="6"/>
        <v>3.3333333333333335</v>
      </c>
      <c r="Y12" s="39">
        <f t="shared" si="7"/>
        <v>7.8333333333333339</v>
      </c>
      <c r="AA12" s="25">
        <f t="shared" si="8"/>
        <v>8</v>
      </c>
      <c r="AB12" s="27">
        <f t="shared" si="9"/>
        <v>8</v>
      </c>
    </row>
    <row r="13" spans="1:28" ht="15.75" customHeight="1" x14ac:dyDescent="0.25">
      <c r="A13" s="17">
        <v>12</v>
      </c>
      <c r="B13" s="17">
        <v>19120236</v>
      </c>
      <c r="C13" s="22" t="s">
        <v>83</v>
      </c>
      <c r="D13" s="17" t="s">
        <v>28</v>
      </c>
      <c r="E13" s="17">
        <v>1</v>
      </c>
      <c r="F13" s="17">
        <v>2</v>
      </c>
      <c r="G13" s="17">
        <v>1</v>
      </c>
      <c r="H13" s="17">
        <v>3</v>
      </c>
      <c r="I13" s="37"/>
      <c r="J13" s="38">
        <f t="shared" si="0"/>
        <v>7</v>
      </c>
      <c r="K13" s="38">
        <f t="shared" si="1"/>
        <v>4</v>
      </c>
      <c r="L13" s="38">
        <f t="shared" si="2"/>
        <v>5.5</v>
      </c>
      <c r="M13" s="25">
        <f t="shared" si="3"/>
        <v>5.5</v>
      </c>
      <c r="N13" s="21"/>
      <c r="O13" s="17">
        <v>5</v>
      </c>
      <c r="P13" s="17">
        <v>3</v>
      </c>
      <c r="Q13" s="17"/>
      <c r="R13" s="17">
        <v>2</v>
      </c>
      <c r="S13" s="17"/>
      <c r="T13" s="17">
        <v>2</v>
      </c>
      <c r="U13" s="22"/>
      <c r="V13" s="17">
        <f t="shared" si="4"/>
        <v>12</v>
      </c>
      <c r="W13" s="38">
        <f t="shared" si="5"/>
        <v>5.7142857142857144</v>
      </c>
      <c r="X13" s="25">
        <f t="shared" si="6"/>
        <v>5.7142857142857144</v>
      </c>
      <c r="Y13" s="39">
        <f t="shared" si="7"/>
        <v>11.214285714285715</v>
      </c>
      <c r="AA13" s="25">
        <f t="shared" si="8"/>
        <v>11</v>
      </c>
      <c r="AB13" s="27">
        <f t="shared" si="9"/>
        <v>10</v>
      </c>
    </row>
    <row r="14" spans="1:28" ht="15.75" customHeight="1" x14ac:dyDescent="0.25">
      <c r="A14" s="17">
        <v>13</v>
      </c>
      <c r="B14" s="17">
        <v>19120290</v>
      </c>
      <c r="C14" s="22" t="s">
        <v>84</v>
      </c>
      <c r="D14" s="17"/>
      <c r="E14" s="17">
        <v>3</v>
      </c>
      <c r="F14" s="17">
        <v>3</v>
      </c>
      <c r="G14" s="17">
        <v>3</v>
      </c>
      <c r="H14" s="17">
        <v>1</v>
      </c>
      <c r="I14" s="37"/>
      <c r="J14" s="38">
        <f t="shared" si="0"/>
        <v>10</v>
      </c>
      <c r="K14" s="38">
        <f t="shared" si="1"/>
        <v>5</v>
      </c>
      <c r="L14" s="38">
        <f t="shared" si="2"/>
        <v>7.5</v>
      </c>
      <c r="M14" s="25">
        <f t="shared" si="3"/>
        <v>7</v>
      </c>
      <c r="N14" s="21">
        <v>1</v>
      </c>
      <c r="O14" s="17">
        <v>2</v>
      </c>
      <c r="P14" s="17">
        <v>2</v>
      </c>
      <c r="Q14" s="17">
        <v>1</v>
      </c>
      <c r="R14" s="17">
        <v>4</v>
      </c>
      <c r="S14" s="17">
        <v>4</v>
      </c>
      <c r="T14" s="17">
        <v>4</v>
      </c>
      <c r="U14" s="22"/>
      <c r="V14" s="17">
        <f t="shared" si="4"/>
        <v>18</v>
      </c>
      <c r="W14" s="38">
        <f t="shared" si="5"/>
        <v>8.5714285714285712</v>
      </c>
      <c r="X14" s="25">
        <f t="shared" si="6"/>
        <v>7</v>
      </c>
      <c r="Y14" s="39">
        <f t="shared" si="7"/>
        <v>14</v>
      </c>
      <c r="AA14" s="25">
        <f t="shared" si="8"/>
        <v>14</v>
      </c>
      <c r="AB14" s="27">
        <f t="shared" si="9"/>
        <v>10</v>
      </c>
    </row>
    <row r="15" spans="1:28" ht="15.75" customHeight="1" x14ac:dyDescent="0.25">
      <c r="A15" s="17">
        <v>14</v>
      </c>
      <c r="B15" s="17">
        <v>19120400</v>
      </c>
      <c r="C15" s="22" t="s">
        <v>85</v>
      </c>
      <c r="D15" s="17"/>
      <c r="E15" s="17">
        <v>3</v>
      </c>
      <c r="F15" s="17">
        <v>3</v>
      </c>
      <c r="G15" s="17">
        <v>2</v>
      </c>
      <c r="H15" s="17">
        <v>3</v>
      </c>
      <c r="I15" s="37"/>
      <c r="J15" s="38">
        <f t="shared" si="0"/>
        <v>11</v>
      </c>
      <c r="K15" s="38">
        <f t="shared" si="1"/>
        <v>5</v>
      </c>
      <c r="L15" s="38">
        <f t="shared" si="2"/>
        <v>8</v>
      </c>
      <c r="M15" s="25">
        <f t="shared" si="3"/>
        <v>7</v>
      </c>
      <c r="N15" s="21">
        <v>5</v>
      </c>
      <c r="O15" s="17">
        <v>5</v>
      </c>
      <c r="P15" s="17">
        <v>5</v>
      </c>
      <c r="Q15" s="17">
        <v>3</v>
      </c>
      <c r="R15" s="17">
        <v>4</v>
      </c>
      <c r="S15" s="17">
        <v>5</v>
      </c>
      <c r="T15" s="17">
        <v>4</v>
      </c>
      <c r="U15" s="22"/>
      <c r="V15" s="17">
        <f t="shared" si="4"/>
        <v>31</v>
      </c>
      <c r="W15" s="38">
        <f t="shared" si="5"/>
        <v>14.761904761904763</v>
      </c>
      <c r="X15" s="25">
        <f t="shared" si="6"/>
        <v>7</v>
      </c>
      <c r="Y15" s="39">
        <f t="shared" si="7"/>
        <v>14</v>
      </c>
      <c r="AA15" s="25">
        <f t="shared" si="8"/>
        <v>14</v>
      </c>
      <c r="AB15" s="27">
        <f t="shared" si="9"/>
        <v>10</v>
      </c>
    </row>
    <row r="16" spans="1:28" ht="15.75" customHeight="1" x14ac:dyDescent="0.25">
      <c r="A16" s="17">
        <v>15</v>
      </c>
      <c r="B16" s="17">
        <v>19120442</v>
      </c>
      <c r="C16" s="22" t="s">
        <v>86</v>
      </c>
      <c r="D16" s="17"/>
      <c r="E16" s="17">
        <v>1</v>
      </c>
      <c r="F16" s="17">
        <v>1</v>
      </c>
      <c r="G16" s="17">
        <v>1</v>
      </c>
      <c r="H16" s="17">
        <v>1</v>
      </c>
      <c r="I16" s="37"/>
      <c r="J16" s="38">
        <f t="shared" si="0"/>
        <v>4</v>
      </c>
      <c r="K16" s="38">
        <f t="shared" si="1"/>
        <v>5</v>
      </c>
      <c r="L16" s="38">
        <f t="shared" si="2"/>
        <v>4.5</v>
      </c>
      <c r="M16" s="25">
        <f t="shared" si="3"/>
        <v>4.5</v>
      </c>
      <c r="N16" s="21"/>
      <c r="O16" s="17">
        <v>1</v>
      </c>
      <c r="P16" s="17">
        <v>1</v>
      </c>
      <c r="Q16" s="17">
        <v>1</v>
      </c>
      <c r="R16" s="17">
        <v>3</v>
      </c>
      <c r="S16" s="17">
        <v>1</v>
      </c>
      <c r="T16" s="17">
        <v>1</v>
      </c>
      <c r="U16" s="22"/>
      <c r="V16" s="17">
        <f t="shared" si="4"/>
        <v>8</v>
      </c>
      <c r="W16" s="38">
        <f t="shared" si="5"/>
        <v>3.8095238095238093</v>
      </c>
      <c r="X16" s="25">
        <f t="shared" si="6"/>
        <v>3.8095238095238093</v>
      </c>
      <c r="Y16" s="39">
        <f t="shared" si="7"/>
        <v>8.3095238095238102</v>
      </c>
      <c r="AA16" s="25">
        <f t="shared" si="8"/>
        <v>8</v>
      </c>
      <c r="AB16" s="27">
        <f t="shared" si="9"/>
        <v>8</v>
      </c>
    </row>
    <row r="17" spans="1:28" ht="15.75" customHeight="1" x14ac:dyDescent="0.25">
      <c r="A17" s="17">
        <v>16</v>
      </c>
      <c r="B17" s="17">
        <v>19120453</v>
      </c>
      <c r="C17" s="22" t="s">
        <v>87</v>
      </c>
      <c r="D17" s="17"/>
      <c r="E17" s="17">
        <v>1</v>
      </c>
      <c r="F17" s="17">
        <v>1</v>
      </c>
      <c r="G17" s="17">
        <v>1</v>
      </c>
      <c r="H17" s="17">
        <v>1</v>
      </c>
      <c r="I17" s="37"/>
      <c r="J17" s="38">
        <f t="shared" si="0"/>
        <v>4</v>
      </c>
      <c r="K17" s="38">
        <f t="shared" si="1"/>
        <v>5</v>
      </c>
      <c r="L17" s="38">
        <f t="shared" si="2"/>
        <v>4.5</v>
      </c>
      <c r="M17" s="25">
        <f t="shared" si="3"/>
        <v>4.5</v>
      </c>
      <c r="N17" s="21"/>
      <c r="O17" s="17">
        <v>1</v>
      </c>
      <c r="P17" s="17">
        <v>1</v>
      </c>
      <c r="Q17" s="17">
        <v>1</v>
      </c>
      <c r="R17" s="17">
        <v>3</v>
      </c>
      <c r="S17" s="17">
        <v>1</v>
      </c>
      <c r="T17" s="17">
        <v>3</v>
      </c>
      <c r="U17" s="22"/>
      <c r="V17" s="17">
        <f t="shared" si="4"/>
        <v>10</v>
      </c>
      <c r="W17" s="38">
        <f t="shared" si="5"/>
        <v>4.7619047619047619</v>
      </c>
      <c r="X17" s="25">
        <f t="shared" si="6"/>
        <v>4.7619047619047619</v>
      </c>
      <c r="Y17" s="39">
        <f t="shared" si="7"/>
        <v>9.2619047619047628</v>
      </c>
      <c r="AA17" s="25">
        <f t="shared" si="8"/>
        <v>9</v>
      </c>
      <c r="AB17" s="27">
        <f t="shared" si="9"/>
        <v>9</v>
      </c>
    </row>
    <row r="18" spans="1:28" ht="15.75" customHeight="1" x14ac:dyDescent="0.25">
      <c r="A18" s="17">
        <v>17</v>
      </c>
      <c r="B18" s="17">
        <v>19120468</v>
      </c>
      <c r="C18" s="22" t="s">
        <v>88</v>
      </c>
      <c r="D18" s="17"/>
      <c r="E18" s="17">
        <v>1</v>
      </c>
      <c r="F18" s="17">
        <v>1</v>
      </c>
      <c r="G18" s="17">
        <v>1</v>
      </c>
      <c r="H18" s="17">
        <v>1</v>
      </c>
      <c r="I18" s="37"/>
      <c r="J18" s="38">
        <f t="shared" si="0"/>
        <v>4</v>
      </c>
      <c r="K18" s="38">
        <f t="shared" si="1"/>
        <v>5</v>
      </c>
      <c r="L18" s="38">
        <f t="shared" si="2"/>
        <v>4.5</v>
      </c>
      <c r="M18" s="25">
        <f t="shared" si="3"/>
        <v>4.5</v>
      </c>
      <c r="N18" s="21">
        <v>1</v>
      </c>
      <c r="O18" s="17">
        <v>4</v>
      </c>
      <c r="P18" s="17">
        <v>2</v>
      </c>
      <c r="Q18" s="17">
        <v>1</v>
      </c>
      <c r="R18" s="17">
        <v>3</v>
      </c>
      <c r="S18" s="17">
        <v>4</v>
      </c>
      <c r="T18" s="17">
        <v>4</v>
      </c>
      <c r="U18" s="22"/>
      <c r="V18" s="17">
        <f t="shared" si="4"/>
        <v>19</v>
      </c>
      <c r="W18" s="38">
        <f t="shared" si="5"/>
        <v>9.0476190476190474</v>
      </c>
      <c r="X18" s="25">
        <f t="shared" si="6"/>
        <v>7</v>
      </c>
      <c r="Y18" s="39">
        <f t="shared" si="7"/>
        <v>11.5</v>
      </c>
      <c r="AA18" s="25">
        <f t="shared" si="8"/>
        <v>11.5</v>
      </c>
      <c r="AB18" s="27">
        <f t="shared" si="9"/>
        <v>10</v>
      </c>
    </row>
    <row r="19" spans="1:28" ht="15.75" customHeight="1" x14ac:dyDescent="0.25">
      <c r="A19" s="17">
        <v>18</v>
      </c>
      <c r="B19" s="17">
        <v>19120474</v>
      </c>
      <c r="C19" s="22" t="s">
        <v>89</v>
      </c>
      <c r="D19" s="17"/>
      <c r="E19" s="17">
        <v>1</v>
      </c>
      <c r="F19" s="17">
        <v>1</v>
      </c>
      <c r="G19" s="17">
        <v>1</v>
      </c>
      <c r="H19" s="17">
        <v>1</v>
      </c>
      <c r="I19" s="37"/>
      <c r="J19" s="38">
        <f t="shared" si="0"/>
        <v>4</v>
      </c>
      <c r="K19" s="38">
        <f t="shared" si="1"/>
        <v>5</v>
      </c>
      <c r="L19" s="38">
        <f t="shared" si="2"/>
        <v>4.5</v>
      </c>
      <c r="M19" s="25">
        <f t="shared" si="3"/>
        <v>4.5</v>
      </c>
      <c r="N19" s="21"/>
      <c r="O19" s="17">
        <v>5</v>
      </c>
      <c r="P19" s="17">
        <v>3</v>
      </c>
      <c r="Q19" s="17">
        <v>1</v>
      </c>
      <c r="R19" s="17">
        <v>4</v>
      </c>
      <c r="S19" s="17">
        <v>4</v>
      </c>
      <c r="T19" s="17">
        <v>3</v>
      </c>
      <c r="U19" s="22"/>
      <c r="V19" s="17">
        <f t="shared" si="4"/>
        <v>20</v>
      </c>
      <c r="W19" s="38">
        <f t="shared" si="5"/>
        <v>9.5238095238095237</v>
      </c>
      <c r="X19" s="25">
        <f t="shared" si="6"/>
        <v>7</v>
      </c>
      <c r="Y19" s="39">
        <f t="shared" si="7"/>
        <v>11.5</v>
      </c>
      <c r="AA19" s="25">
        <f t="shared" si="8"/>
        <v>11.5</v>
      </c>
      <c r="AB19" s="27">
        <f t="shared" si="9"/>
        <v>10</v>
      </c>
    </row>
    <row r="20" spans="1:28" ht="15.75" customHeight="1" x14ac:dyDescent="0.25">
      <c r="A20" s="17">
        <v>19</v>
      </c>
      <c r="B20" s="17">
        <v>19120496</v>
      </c>
      <c r="C20" s="22" t="s">
        <v>90</v>
      </c>
      <c r="D20" s="17"/>
      <c r="E20" s="17">
        <v>1</v>
      </c>
      <c r="F20" s="17">
        <v>1</v>
      </c>
      <c r="G20" s="17">
        <v>1</v>
      </c>
      <c r="H20" s="17">
        <v>1</v>
      </c>
      <c r="I20" s="37"/>
      <c r="J20" s="38">
        <f t="shared" si="0"/>
        <v>4</v>
      </c>
      <c r="K20" s="38">
        <f t="shared" si="1"/>
        <v>5</v>
      </c>
      <c r="L20" s="38">
        <f t="shared" si="2"/>
        <v>4.5</v>
      </c>
      <c r="M20" s="25">
        <f t="shared" si="3"/>
        <v>4.5</v>
      </c>
      <c r="N20" s="21">
        <v>2</v>
      </c>
      <c r="O20" s="17">
        <v>2</v>
      </c>
      <c r="P20" s="17">
        <v>1</v>
      </c>
      <c r="Q20" s="17">
        <v>1</v>
      </c>
      <c r="R20" s="17">
        <v>3</v>
      </c>
      <c r="S20" s="17">
        <v>4</v>
      </c>
      <c r="T20" s="17">
        <v>3</v>
      </c>
      <c r="U20" s="22"/>
      <c r="V20" s="17">
        <f t="shared" si="4"/>
        <v>16</v>
      </c>
      <c r="W20" s="38">
        <f t="shared" si="5"/>
        <v>7.6190476190476186</v>
      </c>
      <c r="X20" s="25">
        <f t="shared" si="6"/>
        <v>7</v>
      </c>
      <c r="Y20" s="39">
        <f t="shared" si="7"/>
        <v>11.5</v>
      </c>
      <c r="AA20" s="25">
        <f t="shared" si="8"/>
        <v>11.5</v>
      </c>
      <c r="AB20" s="27">
        <f t="shared" si="9"/>
        <v>10</v>
      </c>
    </row>
    <row r="21" spans="1:28" ht="15.75" customHeight="1" x14ac:dyDescent="0.25">
      <c r="A21" s="17">
        <v>20</v>
      </c>
      <c r="B21" s="17">
        <v>19120517</v>
      </c>
      <c r="C21" s="22" t="s">
        <v>91</v>
      </c>
      <c r="D21" s="17">
        <v>1</v>
      </c>
      <c r="E21" s="17">
        <v>3</v>
      </c>
      <c r="F21" s="17">
        <v>3</v>
      </c>
      <c r="G21" s="17">
        <v>3</v>
      </c>
      <c r="H21" s="17">
        <v>2</v>
      </c>
      <c r="I21" s="37"/>
      <c r="J21" s="38">
        <f t="shared" si="0"/>
        <v>12</v>
      </c>
      <c r="K21" s="38">
        <f t="shared" si="1"/>
        <v>5</v>
      </c>
      <c r="L21" s="38">
        <f t="shared" si="2"/>
        <v>8.5</v>
      </c>
      <c r="M21" s="25">
        <f t="shared" si="3"/>
        <v>7</v>
      </c>
      <c r="N21" s="21">
        <v>1</v>
      </c>
      <c r="O21" s="17">
        <v>4</v>
      </c>
      <c r="P21" s="17">
        <v>1</v>
      </c>
      <c r="Q21" s="17">
        <v>4</v>
      </c>
      <c r="R21" s="17">
        <v>4</v>
      </c>
      <c r="S21" s="17">
        <v>3</v>
      </c>
      <c r="T21" s="17">
        <v>1</v>
      </c>
      <c r="U21" s="22"/>
      <c r="V21" s="17">
        <f t="shared" si="4"/>
        <v>18</v>
      </c>
      <c r="W21" s="38">
        <f t="shared" si="5"/>
        <v>8.5714285714285712</v>
      </c>
      <c r="X21" s="25">
        <f t="shared" si="6"/>
        <v>7</v>
      </c>
      <c r="Y21" s="39">
        <f t="shared" si="7"/>
        <v>14</v>
      </c>
      <c r="AA21" s="25">
        <f t="shared" si="8"/>
        <v>14</v>
      </c>
      <c r="AB21" s="27">
        <f t="shared" si="9"/>
        <v>10</v>
      </c>
    </row>
    <row r="22" spans="1:28" ht="15.75" customHeight="1" x14ac:dyDescent="0.25">
      <c r="A22" s="17">
        <v>21</v>
      </c>
      <c r="B22" s="17">
        <v>19120537</v>
      </c>
      <c r="C22" s="22" t="s">
        <v>92</v>
      </c>
      <c r="D22" s="17"/>
      <c r="E22" s="17" t="s">
        <v>28</v>
      </c>
      <c r="F22" s="17">
        <v>1</v>
      </c>
      <c r="G22" s="17">
        <v>1</v>
      </c>
      <c r="H22" s="17" t="s">
        <v>28</v>
      </c>
      <c r="I22" s="37"/>
      <c r="J22" s="38">
        <f t="shared" si="0"/>
        <v>2</v>
      </c>
      <c r="K22" s="38">
        <f t="shared" si="1"/>
        <v>3</v>
      </c>
      <c r="L22" s="38">
        <f t="shared" si="2"/>
        <v>2.5</v>
      </c>
      <c r="M22" s="25">
        <f t="shared" si="3"/>
        <v>2.5</v>
      </c>
      <c r="N22" s="21"/>
      <c r="O22" s="17"/>
      <c r="P22" s="17"/>
      <c r="Q22" s="17"/>
      <c r="R22" s="17"/>
      <c r="S22" s="17"/>
      <c r="T22" s="17"/>
      <c r="U22" s="22"/>
      <c r="V22" s="17">
        <f t="shared" si="4"/>
        <v>0</v>
      </c>
      <c r="W22" s="38">
        <f t="shared" si="5"/>
        <v>0</v>
      </c>
      <c r="X22" s="25">
        <f t="shared" si="6"/>
        <v>0</v>
      </c>
      <c r="Y22" s="39">
        <f t="shared" si="7"/>
        <v>2.5</v>
      </c>
      <c r="AA22" s="25">
        <f t="shared" si="8"/>
        <v>2.5</v>
      </c>
      <c r="AB22" s="27">
        <f t="shared" si="9"/>
        <v>2.5</v>
      </c>
    </row>
    <row r="23" spans="1:28" ht="15.75" customHeight="1" x14ac:dyDescent="0.25">
      <c r="A23" s="17">
        <v>22</v>
      </c>
      <c r="B23" s="17">
        <v>19120558</v>
      </c>
      <c r="C23" s="22" t="s">
        <v>93</v>
      </c>
      <c r="D23" s="17"/>
      <c r="E23" s="17" t="s">
        <v>28</v>
      </c>
      <c r="F23" s="17">
        <v>0</v>
      </c>
      <c r="G23" s="17">
        <v>1</v>
      </c>
      <c r="H23" s="17">
        <v>1</v>
      </c>
      <c r="I23" s="37"/>
      <c r="J23" s="38">
        <f t="shared" si="0"/>
        <v>2</v>
      </c>
      <c r="K23" s="38">
        <f t="shared" si="1"/>
        <v>4</v>
      </c>
      <c r="L23" s="38">
        <f t="shared" si="2"/>
        <v>3</v>
      </c>
      <c r="M23" s="25">
        <f t="shared" si="3"/>
        <v>3</v>
      </c>
      <c r="N23" s="21"/>
      <c r="O23" s="17"/>
      <c r="P23" s="17"/>
      <c r="Q23" s="17"/>
      <c r="R23" s="17"/>
      <c r="S23" s="17"/>
      <c r="T23" s="17"/>
      <c r="U23" s="22"/>
      <c r="V23" s="17">
        <f t="shared" si="4"/>
        <v>0</v>
      </c>
      <c r="W23" s="38">
        <f t="shared" si="5"/>
        <v>0</v>
      </c>
      <c r="X23" s="25">
        <f t="shared" si="6"/>
        <v>0</v>
      </c>
      <c r="Y23" s="39">
        <f t="shared" si="7"/>
        <v>3</v>
      </c>
      <c r="AA23" s="25">
        <f t="shared" si="8"/>
        <v>3</v>
      </c>
      <c r="AB23" s="27">
        <f t="shared" si="9"/>
        <v>3</v>
      </c>
    </row>
    <row r="24" spans="1:28" ht="15.75" customHeight="1" x14ac:dyDescent="0.25">
      <c r="A24" s="17">
        <v>23</v>
      </c>
      <c r="B24" s="17">
        <v>19120590</v>
      </c>
      <c r="C24" s="22" t="s">
        <v>94</v>
      </c>
      <c r="D24" s="17">
        <v>1</v>
      </c>
      <c r="E24" s="17">
        <v>1</v>
      </c>
      <c r="F24" s="17">
        <v>1</v>
      </c>
      <c r="G24" s="17">
        <v>1</v>
      </c>
      <c r="H24" s="17">
        <v>1</v>
      </c>
      <c r="I24" s="37"/>
      <c r="J24" s="38">
        <f t="shared" si="0"/>
        <v>5</v>
      </c>
      <c r="K24" s="38">
        <f t="shared" si="1"/>
        <v>5</v>
      </c>
      <c r="L24" s="38">
        <f t="shared" si="2"/>
        <v>5</v>
      </c>
      <c r="M24" s="25">
        <f t="shared" si="3"/>
        <v>5</v>
      </c>
      <c r="N24" s="21">
        <v>2</v>
      </c>
      <c r="O24" s="17">
        <v>1</v>
      </c>
      <c r="P24" s="17">
        <v>1</v>
      </c>
      <c r="Q24" s="17">
        <v>1</v>
      </c>
      <c r="R24" s="17"/>
      <c r="S24" s="17">
        <v>1</v>
      </c>
      <c r="T24" s="17">
        <v>2</v>
      </c>
      <c r="U24" s="22"/>
      <c r="V24" s="17">
        <f t="shared" si="4"/>
        <v>8</v>
      </c>
      <c r="W24" s="38">
        <f t="shared" si="5"/>
        <v>3.8095238095238093</v>
      </c>
      <c r="X24" s="25">
        <f t="shared" si="6"/>
        <v>3.8095238095238093</v>
      </c>
      <c r="Y24" s="39">
        <f t="shared" si="7"/>
        <v>8.8095238095238102</v>
      </c>
      <c r="AA24" s="25">
        <f t="shared" si="8"/>
        <v>9</v>
      </c>
      <c r="AB24" s="27">
        <f t="shared" si="9"/>
        <v>9</v>
      </c>
    </row>
    <row r="25" spans="1:28" ht="15.75" customHeight="1" x14ac:dyDescent="0.25">
      <c r="A25" s="17">
        <v>24</v>
      </c>
      <c r="B25" s="17">
        <v>19120612</v>
      </c>
      <c r="C25" s="22" t="s">
        <v>95</v>
      </c>
      <c r="D25" s="17"/>
      <c r="E25" s="17" t="s">
        <v>28</v>
      </c>
      <c r="F25" s="17" t="s">
        <v>28</v>
      </c>
      <c r="G25" s="17" t="s">
        <v>28</v>
      </c>
      <c r="H25" s="17" t="s">
        <v>28</v>
      </c>
      <c r="I25" s="37"/>
      <c r="J25" s="38">
        <f t="shared" si="0"/>
        <v>0</v>
      </c>
      <c r="K25" s="38">
        <f t="shared" si="1"/>
        <v>1</v>
      </c>
      <c r="L25" s="38">
        <f t="shared" si="2"/>
        <v>0.5</v>
      </c>
      <c r="M25" s="25">
        <f t="shared" si="3"/>
        <v>0.5</v>
      </c>
      <c r="N25" s="21"/>
      <c r="O25" s="17"/>
      <c r="P25" s="17"/>
      <c r="Q25" s="17"/>
      <c r="R25" s="17"/>
      <c r="S25" s="17"/>
      <c r="T25" s="17"/>
      <c r="U25" s="22"/>
      <c r="V25" s="17">
        <f t="shared" si="4"/>
        <v>0</v>
      </c>
      <c r="W25" s="38">
        <f t="shared" si="5"/>
        <v>0</v>
      </c>
      <c r="X25" s="25">
        <f t="shared" si="6"/>
        <v>0</v>
      </c>
      <c r="Y25" s="39">
        <f t="shared" si="7"/>
        <v>0.5</v>
      </c>
      <c r="AA25" s="25">
        <f t="shared" si="8"/>
        <v>0.5</v>
      </c>
      <c r="AB25" s="27">
        <f t="shared" si="9"/>
        <v>0.5</v>
      </c>
    </row>
    <row r="26" spans="1:28" ht="15.75" customHeight="1" x14ac:dyDescent="0.25">
      <c r="A26" s="17">
        <v>25</v>
      </c>
      <c r="B26" s="17">
        <v>19120660</v>
      </c>
      <c r="C26" s="22" t="s">
        <v>96</v>
      </c>
      <c r="D26" s="17"/>
      <c r="E26" s="17">
        <v>1</v>
      </c>
      <c r="F26" s="17">
        <v>1</v>
      </c>
      <c r="G26" s="17">
        <v>1</v>
      </c>
      <c r="H26" s="17" t="s">
        <v>28</v>
      </c>
      <c r="I26" s="37"/>
      <c r="J26" s="38">
        <f t="shared" si="0"/>
        <v>3</v>
      </c>
      <c r="K26" s="38">
        <f t="shared" si="1"/>
        <v>4</v>
      </c>
      <c r="L26" s="38">
        <f t="shared" si="2"/>
        <v>3.5</v>
      </c>
      <c r="M26" s="25">
        <f t="shared" si="3"/>
        <v>3.5</v>
      </c>
      <c r="N26" s="21">
        <v>1</v>
      </c>
      <c r="O26" s="17">
        <v>5</v>
      </c>
      <c r="P26" s="17">
        <v>4</v>
      </c>
      <c r="Q26" s="17">
        <v>2</v>
      </c>
      <c r="R26" s="17">
        <v>3</v>
      </c>
      <c r="S26" s="17">
        <v>4</v>
      </c>
      <c r="T26" s="17">
        <v>4</v>
      </c>
      <c r="U26" s="22"/>
      <c r="V26" s="17">
        <f t="shared" si="4"/>
        <v>23</v>
      </c>
      <c r="W26" s="38">
        <f t="shared" si="5"/>
        <v>10.952380952380953</v>
      </c>
      <c r="X26" s="25">
        <f t="shared" si="6"/>
        <v>7</v>
      </c>
      <c r="Y26" s="39">
        <f t="shared" si="7"/>
        <v>10.5</v>
      </c>
      <c r="AA26" s="25">
        <f t="shared" si="8"/>
        <v>10.5</v>
      </c>
      <c r="AB26" s="27">
        <f t="shared" si="9"/>
        <v>10</v>
      </c>
    </row>
    <row r="27" spans="1:28" ht="15.75" customHeight="1" x14ac:dyDescent="0.25">
      <c r="A27" s="17">
        <v>26</v>
      </c>
      <c r="B27" s="17">
        <v>19120664</v>
      </c>
      <c r="C27" s="22" t="s">
        <v>97</v>
      </c>
      <c r="D27" s="17"/>
      <c r="E27" s="17">
        <v>1</v>
      </c>
      <c r="F27" s="17" t="s">
        <v>28</v>
      </c>
      <c r="G27" s="17">
        <v>0</v>
      </c>
      <c r="H27" s="17">
        <v>1</v>
      </c>
      <c r="I27" s="37"/>
      <c r="J27" s="38">
        <f t="shared" si="0"/>
        <v>2</v>
      </c>
      <c r="K27" s="38">
        <f t="shared" si="1"/>
        <v>4</v>
      </c>
      <c r="L27" s="38">
        <f t="shared" si="2"/>
        <v>3</v>
      </c>
      <c r="M27" s="25">
        <f t="shared" si="3"/>
        <v>3</v>
      </c>
      <c r="N27" s="21"/>
      <c r="O27" s="17"/>
      <c r="P27" s="17"/>
      <c r="Q27" s="17"/>
      <c r="R27" s="17"/>
      <c r="S27" s="17">
        <v>1</v>
      </c>
      <c r="T27" s="17"/>
      <c r="U27" s="22"/>
      <c r="V27" s="17">
        <f t="shared" si="4"/>
        <v>1</v>
      </c>
      <c r="W27" s="38">
        <f t="shared" si="5"/>
        <v>0.47619047619047616</v>
      </c>
      <c r="X27" s="25">
        <f t="shared" si="6"/>
        <v>0.47619047619047616</v>
      </c>
      <c r="Y27" s="39">
        <f t="shared" si="7"/>
        <v>3.4761904761904763</v>
      </c>
      <c r="AA27" s="25">
        <f t="shared" si="8"/>
        <v>3.5</v>
      </c>
      <c r="AB27" s="27">
        <f t="shared" si="9"/>
        <v>3.5</v>
      </c>
    </row>
    <row r="28" spans="1:28" ht="15.75" customHeight="1" x14ac:dyDescent="0.25">
      <c r="A28" s="17">
        <v>27</v>
      </c>
      <c r="B28" s="17">
        <v>19120665</v>
      </c>
      <c r="C28" s="22" t="s">
        <v>98</v>
      </c>
      <c r="D28" s="17"/>
      <c r="E28" s="17">
        <v>0</v>
      </c>
      <c r="F28" s="17">
        <v>2</v>
      </c>
      <c r="G28" s="17">
        <v>1</v>
      </c>
      <c r="H28" s="17">
        <v>2</v>
      </c>
      <c r="I28" s="37"/>
      <c r="J28" s="38">
        <f t="shared" si="0"/>
        <v>5</v>
      </c>
      <c r="K28" s="38">
        <f t="shared" si="1"/>
        <v>5</v>
      </c>
      <c r="L28" s="38">
        <f t="shared" si="2"/>
        <v>5</v>
      </c>
      <c r="M28" s="25">
        <f t="shared" si="3"/>
        <v>5</v>
      </c>
      <c r="N28" s="21">
        <v>2</v>
      </c>
      <c r="O28" s="17">
        <v>3</v>
      </c>
      <c r="P28" s="17">
        <v>1</v>
      </c>
      <c r="Q28" s="17">
        <v>2</v>
      </c>
      <c r="R28" s="17">
        <v>4</v>
      </c>
      <c r="S28" s="17">
        <v>3</v>
      </c>
      <c r="T28" s="17">
        <v>4</v>
      </c>
      <c r="U28" s="22"/>
      <c r="V28" s="17">
        <f t="shared" si="4"/>
        <v>19</v>
      </c>
      <c r="W28" s="38">
        <f t="shared" si="5"/>
        <v>9.0476190476190474</v>
      </c>
      <c r="X28" s="25">
        <f t="shared" si="6"/>
        <v>7</v>
      </c>
      <c r="Y28" s="39">
        <f t="shared" si="7"/>
        <v>12</v>
      </c>
      <c r="AA28" s="25">
        <f t="shared" si="8"/>
        <v>12</v>
      </c>
      <c r="AB28" s="27">
        <f t="shared" si="9"/>
        <v>10</v>
      </c>
    </row>
    <row r="29" spans="1:28" ht="15.75" customHeight="1" x14ac:dyDescent="0.25">
      <c r="A29" s="17">
        <v>28</v>
      </c>
      <c r="B29" s="17">
        <v>19120684</v>
      </c>
      <c r="C29" s="22" t="s">
        <v>99</v>
      </c>
      <c r="D29" s="17">
        <v>1</v>
      </c>
      <c r="E29" s="17">
        <v>3</v>
      </c>
      <c r="F29" s="17">
        <v>2</v>
      </c>
      <c r="G29" s="17">
        <v>1</v>
      </c>
      <c r="H29" s="17">
        <v>3</v>
      </c>
      <c r="I29" s="37"/>
      <c r="J29" s="38">
        <f t="shared" si="0"/>
        <v>10</v>
      </c>
      <c r="K29" s="38">
        <f t="shared" si="1"/>
        <v>5</v>
      </c>
      <c r="L29" s="38">
        <f t="shared" si="2"/>
        <v>7.5</v>
      </c>
      <c r="M29" s="25">
        <f t="shared" si="3"/>
        <v>7</v>
      </c>
      <c r="N29" s="21">
        <v>5</v>
      </c>
      <c r="O29" s="17">
        <v>5</v>
      </c>
      <c r="P29" s="17">
        <v>6</v>
      </c>
      <c r="Q29" s="17">
        <v>5</v>
      </c>
      <c r="R29" s="17">
        <v>4</v>
      </c>
      <c r="S29" s="17">
        <v>3</v>
      </c>
      <c r="T29" s="17">
        <v>1</v>
      </c>
      <c r="U29" s="22"/>
      <c r="V29" s="17">
        <f t="shared" si="4"/>
        <v>29</v>
      </c>
      <c r="W29" s="38">
        <f t="shared" si="5"/>
        <v>13.80952380952381</v>
      </c>
      <c r="X29" s="25">
        <f t="shared" si="6"/>
        <v>7</v>
      </c>
      <c r="Y29" s="39">
        <f t="shared" si="7"/>
        <v>14</v>
      </c>
      <c r="AA29" s="25">
        <f t="shared" si="8"/>
        <v>14</v>
      </c>
      <c r="AB29" s="27">
        <f t="shared" si="9"/>
        <v>10</v>
      </c>
    </row>
    <row r="30" spans="1:28" ht="15.75" customHeight="1" x14ac:dyDescent="0.25">
      <c r="A30" s="17">
        <v>29</v>
      </c>
      <c r="B30" s="17">
        <v>19120716</v>
      </c>
      <c r="C30" s="22" t="s">
        <v>100</v>
      </c>
      <c r="D30" s="17" t="s">
        <v>28</v>
      </c>
      <c r="E30" s="17">
        <v>2</v>
      </c>
      <c r="F30" s="17">
        <v>2</v>
      </c>
      <c r="G30" s="17">
        <v>2</v>
      </c>
      <c r="H30" s="17">
        <v>2</v>
      </c>
      <c r="I30" s="37"/>
      <c r="J30" s="38">
        <f t="shared" si="0"/>
        <v>8</v>
      </c>
      <c r="K30" s="38">
        <f t="shared" si="1"/>
        <v>4</v>
      </c>
      <c r="L30" s="38">
        <f t="shared" si="2"/>
        <v>6</v>
      </c>
      <c r="M30" s="25">
        <f t="shared" si="3"/>
        <v>6</v>
      </c>
      <c r="N30" s="21">
        <v>1</v>
      </c>
      <c r="O30" s="17">
        <v>4</v>
      </c>
      <c r="P30" s="17">
        <v>4</v>
      </c>
      <c r="Q30" s="17">
        <v>1</v>
      </c>
      <c r="R30" s="17">
        <v>4</v>
      </c>
      <c r="S30" s="17">
        <v>4</v>
      </c>
      <c r="T30" s="17">
        <v>3</v>
      </c>
      <c r="U30" s="22"/>
      <c r="V30" s="17">
        <f t="shared" si="4"/>
        <v>21</v>
      </c>
      <c r="W30" s="38">
        <f t="shared" si="5"/>
        <v>10</v>
      </c>
      <c r="X30" s="25">
        <f t="shared" si="6"/>
        <v>7</v>
      </c>
      <c r="Y30" s="39">
        <f t="shared" si="7"/>
        <v>13</v>
      </c>
      <c r="AA30" s="25">
        <f t="shared" si="8"/>
        <v>13</v>
      </c>
      <c r="AB30" s="27">
        <f t="shared" si="9"/>
        <v>10</v>
      </c>
    </row>
    <row r="31" spans="1:28" ht="15.75" customHeight="1" x14ac:dyDescent="0.25">
      <c r="A31" s="17">
        <v>30</v>
      </c>
      <c r="B31" s="17">
        <v>19120698</v>
      </c>
      <c r="C31" s="22" t="s">
        <v>101</v>
      </c>
      <c r="D31" s="17" t="s">
        <v>28</v>
      </c>
      <c r="E31" s="17" t="s">
        <v>28</v>
      </c>
      <c r="F31" s="17">
        <v>2</v>
      </c>
      <c r="G31" s="17">
        <v>1</v>
      </c>
      <c r="H31" s="17">
        <v>2</v>
      </c>
      <c r="I31" s="37"/>
      <c r="J31" s="40">
        <f t="shared" si="0"/>
        <v>5</v>
      </c>
      <c r="K31" s="40">
        <f t="shared" si="1"/>
        <v>3</v>
      </c>
      <c r="L31" s="40">
        <f t="shared" si="2"/>
        <v>4</v>
      </c>
      <c r="M31" s="25">
        <f t="shared" si="3"/>
        <v>4</v>
      </c>
      <c r="N31" s="41"/>
      <c r="O31" s="17">
        <v>3</v>
      </c>
      <c r="P31" s="17">
        <v>5</v>
      </c>
      <c r="Q31" s="17">
        <v>2</v>
      </c>
      <c r="R31" s="17">
        <v>3</v>
      </c>
      <c r="S31" s="17"/>
      <c r="T31" s="17"/>
      <c r="U31" s="22"/>
      <c r="V31" s="17">
        <f t="shared" si="4"/>
        <v>13</v>
      </c>
      <c r="W31" s="38">
        <f t="shared" si="5"/>
        <v>6.1904761904761907</v>
      </c>
      <c r="X31" s="25">
        <f t="shared" si="6"/>
        <v>6.1904761904761907</v>
      </c>
      <c r="Y31" s="39">
        <f t="shared" si="7"/>
        <v>10.19047619047619</v>
      </c>
      <c r="AA31" s="25">
        <f t="shared" si="8"/>
        <v>10</v>
      </c>
      <c r="AB31" s="27">
        <f t="shared" si="9"/>
        <v>10</v>
      </c>
    </row>
    <row r="32" spans="1:28" ht="15.75" customHeight="1" x14ac:dyDescent="0.25">
      <c r="A32" s="17">
        <v>31</v>
      </c>
      <c r="B32" s="17">
        <v>1712745</v>
      </c>
      <c r="C32" s="22" t="s">
        <v>102</v>
      </c>
      <c r="D32" s="17" t="s">
        <v>28</v>
      </c>
      <c r="E32" s="17" t="s">
        <v>28</v>
      </c>
      <c r="F32" s="17">
        <v>0</v>
      </c>
      <c r="G32" s="17">
        <v>1</v>
      </c>
      <c r="H32" s="17">
        <v>2</v>
      </c>
      <c r="I32" s="37"/>
      <c r="J32" s="38">
        <f t="shared" si="0"/>
        <v>3</v>
      </c>
      <c r="K32" s="38">
        <f t="shared" si="1"/>
        <v>3</v>
      </c>
      <c r="L32" s="38">
        <f t="shared" si="2"/>
        <v>3</v>
      </c>
      <c r="M32" s="25">
        <f t="shared" si="3"/>
        <v>3</v>
      </c>
      <c r="N32" s="21">
        <v>2</v>
      </c>
      <c r="O32" s="21"/>
      <c r="P32" s="17"/>
      <c r="Q32" s="17"/>
      <c r="R32" s="17"/>
      <c r="S32" s="17"/>
      <c r="T32" s="17"/>
      <c r="U32" s="22"/>
      <c r="V32" s="17">
        <f t="shared" si="4"/>
        <v>2</v>
      </c>
      <c r="W32" s="38">
        <f t="shared" si="5"/>
        <v>0.95238095238095233</v>
      </c>
      <c r="X32" s="25">
        <f t="shared" si="6"/>
        <v>0.95238095238095233</v>
      </c>
      <c r="Y32" s="39">
        <f t="shared" si="7"/>
        <v>3.9523809523809526</v>
      </c>
      <c r="AA32" s="25">
        <f t="shared" si="8"/>
        <v>4</v>
      </c>
      <c r="AB32" s="27">
        <f t="shared" si="9"/>
        <v>4</v>
      </c>
    </row>
    <row r="33" spans="2:26" ht="15.75" customHeight="1" x14ac:dyDescent="0.25">
      <c r="J33" s="42"/>
      <c r="K33" s="42"/>
      <c r="L33" s="42"/>
      <c r="M33" s="43"/>
    </row>
    <row r="34" spans="2:26" ht="15.75" customHeight="1" x14ac:dyDescent="0.25">
      <c r="B34" s="69" t="s">
        <v>51</v>
      </c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5"/>
    </row>
    <row r="35" spans="2:26" ht="15.75" customHeight="1" x14ac:dyDescent="0.25">
      <c r="B35" s="70" t="s">
        <v>52</v>
      </c>
      <c r="C35" s="71"/>
      <c r="D35" s="71"/>
      <c r="E35" s="72"/>
      <c r="H35" s="73" t="s">
        <v>53</v>
      </c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2"/>
      <c r="V35" s="73" t="s">
        <v>54</v>
      </c>
      <c r="W35" s="71"/>
      <c r="X35" s="71"/>
      <c r="Y35" s="71"/>
      <c r="Z35" s="72"/>
    </row>
    <row r="36" spans="2:26" ht="15.75" customHeight="1" x14ac:dyDescent="0.25">
      <c r="B36" s="29" t="s">
        <v>55</v>
      </c>
      <c r="C36" s="63" t="s">
        <v>56</v>
      </c>
      <c r="D36" s="64"/>
      <c r="E36" s="65"/>
      <c r="H36" s="63" t="s">
        <v>57</v>
      </c>
      <c r="I36" s="64"/>
      <c r="J36" s="64"/>
      <c r="K36" s="65"/>
      <c r="L36" s="63" t="s">
        <v>58</v>
      </c>
      <c r="M36" s="64"/>
      <c r="N36" s="64"/>
      <c r="O36" s="64"/>
      <c r="P36" s="64"/>
      <c r="Q36" s="64"/>
      <c r="R36" s="64"/>
      <c r="S36" s="64"/>
      <c r="T36" s="65"/>
      <c r="V36" s="74" t="s">
        <v>59</v>
      </c>
      <c r="W36" s="75"/>
      <c r="X36" s="83" t="s">
        <v>60</v>
      </c>
      <c r="Y36" s="81"/>
      <c r="Z36" s="75"/>
    </row>
    <row r="37" spans="2:26" ht="15.75" customHeight="1" x14ac:dyDescent="0.25">
      <c r="B37" s="29" t="s">
        <v>61</v>
      </c>
      <c r="C37" s="63" t="s">
        <v>62</v>
      </c>
      <c r="D37" s="64"/>
      <c r="E37" s="65"/>
      <c r="H37" s="63" t="s">
        <v>63</v>
      </c>
      <c r="I37" s="64"/>
      <c r="J37" s="64"/>
      <c r="K37" s="65"/>
      <c r="L37" s="63" t="s">
        <v>103</v>
      </c>
      <c r="M37" s="64"/>
      <c r="N37" s="64"/>
      <c r="O37" s="64"/>
      <c r="P37" s="64"/>
      <c r="Q37" s="64"/>
      <c r="R37" s="64"/>
      <c r="S37" s="64"/>
      <c r="T37" s="65"/>
      <c r="V37" s="76"/>
      <c r="W37" s="77"/>
      <c r="X37" s="76"/>
      <c r="Y37" s="84"/>
      <c r="Z37" s="77"/>
    </row>
    <row r="38" spans="2:26" ht="15.75" customHeight="1" x14ac:dyDescent="0.25">
      <c r="B38" s="29" t="s">
        <v>65</v>
      </c>
      <c r="C38" s="63" t="s">
        <v>66</v>
      </c>
      <c r="D38" s="64"/>
      <c r="E38" s="65"/>
      <c r="H38" s="63" t="s">
        <v>67</v>
      </c>
      <c r="I38" s="64"/>
      <c r="J38" s="64"/>
      <c r="K38" s="65"/>
      <c r="L38" s="63" t="s">
        <v>68</v>
      </c>
      <c r="M38" s="64"/>
      <c r="N38" s="64"/>
      <c r="O38" s="64"/>
      <c r="P38" s="64"/>
      <c r="Q38" s="64"/>
      <c r="R38" s="64"/>
      <c r="S38" s="64"/>
      <c r="T38" s="65"/>
      <c r="V38" s="76"/>
      <c r="W38" s="77"/>
      <c r="X38" s="76"/>
      <c r="Y38" s="84"/>
      <c r="Z38" s="77"/>
    </row>
    <row r="39" spans="2:26" ht="15.75" customHeight="1" x14ac:dyDescent="0.25">
      <c r="B39" s="29" t="s">
        <v>69</v>
      </c>
      <c r="C39" s="29" t="s">
        <v>68</v>
      </c>
      <c r="D39" s="29"/>
      <c r="E39" s="29"/>
      <c r="V39" s="76"/>
      <c r="W39" s="77"/>
      <c r="X39" s="76"/>
      <c r="Y39" s="84"/>
      <c r="Z39" s="77"/>
    </row>
    <row r="40" spans="2:26" ht="15.75" customHeight="1" x14ac:dyDescent="0.25">
      <c r="V40" s="78"/>
      <c r="W40" s="79"/>
      <c r="X40" s="78"/>
      <c r="Y40" s="82"/>
      <c r="Z40" s="79"/>
    </row>
    <row r="41" spans="2:26" ht="15.75" customHeight="1" x14ac:dyDescent="0.25">
      <c r="V41" s="74" t="s">
        <v>70</v>
      </c>
      <c r="W41" s="75"/>
      <c r="X41" s="80" t="s">
        <v>71</v>
      </c>
      <c r="Y41" s="81"/>
      <c r="Z41" s="75"/>
    </row>
    <row r="42" spans="2:26" ht="15.75" customHeight="1" x14ac:dyDescent="0.25">
      <c r="V42" s="78"/>
      <c r="W42" s="79"/>
      <c r="X42" s="78"/>
      <c r="Y42" s="82"/>
      <c r="Z42" s="79"/>
    </row>
    <row r="43" spans="2:26" ht="15.75" customHeight="1" x14ac:dyDescent="0.25">
      <c r="J43" s="42"/>
      <c r="K43" s="42"/>
      <c r="L43" s="42"/>
      <c r="M43" s="43"/>
    </row>
    <row r="44" spans="2:26" ht="15.75" customHeight="1" x14ac:dyDescent="0.25">
      <c r="J44" s="44"/>
      <c r="K44" s="7"/>
      <c r="L44" s="7"/>
      <c r="M44" s="45"/>
    </row>
    <row r="45" spans="2:26" ht="15.75" customHeight="1" x14ac:dyDescent="0.25">
      <c r="J45" s="42"/>
      <c r="K45" s="42"/>
      <c r="L45" s="42"/>
      <c r="M45" s="43"/>
    </row>
    <row r="46" spans="2:26" ht="15.75" customHeight="1" x14ac:dyDescent="0.25">
      <c r="J46" s="44"/>
      <c r="K46" s="7"/>
      <c r="L46" s="7"/>
      <c r="M46" s="45"/>
    </row>
    <row r="47" spans="2:26" ht="15.75" customHeight="1" x14ac:dyDescent="0.25">
      <c r="J47" s="42"/>
      <c r="K47" s="42"/>
      <c r="L47" s="42"/>
      <c r="M47" s="43"/>
    </row>
    <row r="48" spans="2:26" ht="15.75" customHeight="1" x14ac:dyDescent="0.25">
      <c r="J48" s="44"/>
      <c r="K48" s="7"/>
      <c r="L48" s="7"/>
      <c r="M48" s="45"/>
    </row>
    <row r="49" spans="10:13" ht="15.75" customHeight="1" x14ac:dyDescent="0.25">
      <c r="J49" s="42"/>
      <c r="K49" s="42"/>
      <c r="L49" s="42"/>
      <c r="M49" s="43"/>
    </row>
    <row r="50" spans="10:13" ht="15.75" customHeight="1" x14ac:dyDescent="0.25">
      <c r="J50" s="44"/>
      <c r="K50" s="7"/>
      <c r="L50" s="7"/>
      <c r="M50" s="45"/>
    </row>
    <row r="51" spans="10:13" ht="15.75" customHeight="1" x14ac:dyDescent="0.25">
      <c r="J51" s="42"/>
      <c r="K51" s="42"/>
      <c r="L51" s="42"/>
      <c r="M51" s="43"/>
    </row>
    <row r="52" spans="10:13" ht="15.75" customHeight="1" x14ac:dyDescent="0.25">
      <c r="J52" s="44"/>
      <c r="K52" s="7"/>
      <c r="L52" s="7"/>
      <c r="M52" s="45"/>
    </row>
    <row r="53" spans="10:13" ht="15.75" customHeight="1" x14ac:dyDescent="0.25">
      <c r="J53" s="42"/>
      <c r="K53" s="42"/>
      <c r="L53" s="42"/>
      <c r="M53" s="43"/>
    </row>
    <row r="54" spans="10:13" ht="15.75" customHeight="1" x14ac:dyDescent="0.25">
      <c r="J54" s="44"/>
      <c r="K54" s="7"/>
      <c r="L54" s="7"/>
      <c r="M54" s="45"/>
    </row>
    <row r="55" spans="10:13" ht="15.75" customHeight="1" x14ac:dyDescent="0.25">
      <c r="J55" s="42"/>
      <c r="K55" s="42"/>
      <c r="L55" s="42"/>
      <c r="M55" s="43"/>
    </row>
    <row r="56" spans="10:13" ht="15.75" customHeight="1" x14ac:dyDescent="0.25">
      <c r="J56" s="44"/>
      <c r="K56" s="7"/>
      <c r="L56" s="7"/>
      <c r="M56" s="45"/>
    </row>
    <row r="57" spans="10:13" ht="15.75" customHeight="1" x14ac:dyDescent="0.25">
      <c r="J57" s="42"/>
      <c r="K57" s="42"/>
      <c r="L57" s="42"/>
      <c r="M57" s="43"/>
    </row>
    <row r="58" spans="10:13" ht="15.75" customHeight="1" x14ac:dyDescent="0.25">
      <c r="J58" s="44"/>
      <c r="K58" s="7"/>
      <c r="L58" s="7"/>
      <c r="M58" s="45"/>
    </row>
    <row r="59" spans="10:13" ht="15.75" customHeight="1" x14ac:dyDescent="0.25">
      <c r="J59" s="42"/>
      <c r="K59" s="42"/>
      <c r="L59" s="42"/>
      <c r="M59" s="43"/>
    </row>
    <row r="60" spans="10:13" ht="15.75" customHeight="1" x14ac:dyDescent="0.25">
      <c r="J60" s="44"/>
      <c r="K60" s="7"/>
      <c r="L60" s="7"/>
      <c r="M60" s="45"/>
    </row>
    <row r="61" spans="10:13" ht="15.75" customHeight="1" x14ac:dyDescent="0.25">
      <c r="J61" s="42"/>
      <c r="K61" s="42"/>
      <c r="L61" s="42"/>
      <c r="M61" s="43"/>
    </row>
    <row r="62" spans="10:13" ht="15.75" customHeight="1" x14ac:dyDescent="0.25">
      <c r="J62" s="44"/>
      <c r="K62" s="7"/>
      <c r="L62" s="7"/>
      <c r="M62" s="45"/>
    </row>
    <row r="63" spans="10:13" ht="15.75" customHeight="1" x14ac:dyDescent="0.25">
      <c r="J63" s="42"/>
      <c r="K63" s="42"/>
      <c r="L63" s="42"/>
      <c r="M63" s="43"/>
    </row>
    <row r="64" spans="10:13" ht="15.75" customHeight="1" x14ac:dyDescent="0.25">
      <c r="J64" s="44"/>
      <c r="K64" s="7"/>
      <c r="L64" s="7"/>
      <c r="M64" s="45"/>
    </row>
    <row r="65" spans="10:13" ht="15.75" customHeight="1" x14ac:dyDescent="0.25">
      <c r="J65" s="42"/>
      <c r="K65" s="42"/>
      <c r="L65" s="42"/>
      <c r="M65" s="43"/>
    </row>
    <row r="66" spans="10:13" ht="15.75" customHeight="1" x14ac:dyDescent="0.25">
      <c r="J66" s="44"/>
      <c r="K66" s="7"/>
      <c r="L66" s="7"/>
      <c r="M66" s="45"/>
    </row>
    <row r="67" spans="10:13" ht="15.75" customHeight="1" x14ac:dyDescent="0.25">
      <c r="J67" s="42"/>
      <c r="K67" s="42"/>
      <c r="L67" s="42"/>
      <c r="M67" s="43"/>
    </row>
    <row r="68" spans="10:13" ht="15.75" customHeight="1" x14ac:dyDescent="0.25">
      <c r="J68" s="44"/>
      <c r="K68" s="7"/>
      <c r="L68" s="7"/>
      <c r="M68" s="45"/>
    </row>
    <row r="69" spans="10:13" ht="15.75" customHeight="1" x14ac:dyDescent="0.25">
      <c r="J69" s="42"/>
      <c r="K69" s="42"/>
      <c r="L69" s="42"/>
      <c r="M69" s="43"/>
    </row>
    <row r="70" spans="10:13" ht="15.75" customHeight="1" x14ac:dyDescent="0.25">
      <c r="J70" s="44"/>
      <c r="K70" s="7"/>
      <c r="L70" s="7"/>
      <c r="M70" s="45"/>
    </row>
    <row r="71" spans="10:13" ht="15.75" customHeight="1" x14ac:dyDescent="0.25">
      <c r="J71" s="42"/>
      <c r="K71" s="42"/>
      <c r="L71" s="42"/>
      <c r="M71" s="43"/>
    </row>
    <row r="72" spans="10:13" ht="15.75" customHeight="1" x14ac:dyDescent="0.25">
      <c r="J72" s="44"/>
      <c r="K72" s="7"/>
      <c r="L72" s="7"/>
      <c r="M72" s="45"/>
    </row>
    <row r="73" spans="10:13" ht="15.75" customHeight="1" x14ac:dyDescent="0.25">
      <c r="J73" s="42"/>
      <c r="K73" s="42"/>
      <c r="L73" s="42"/>
      <c r="M73" s="43"/>
    </row>
    <row r="74" spans="10:13" ht="15.75" customHeight="1" x14ac:dyDescent="0.25">
      <c r="J74" s="44"/>
      <c r="K74" s="7"/>
      <c r="L74" s="7"/>
      <c r="M74" s="45"/>
    </row>
    <row r="75" spans="10:13" ht="15.75" customHeight="1" x14ac:dyDescent="0.25">
      <c r="J75" s="42"/>
      <c r="K75" s="42"/>
      <c r="L75" s="42"/>
      <c r="M75" s="43"/>
    </row>
    <row r="76" spans="10:13" ht="15.75" customHeight="1" x14ac:dyDescent="0.25">
      <c r="J76" s="44"/>
      <c r="K76" s="7"/>
      <c r="L76" s="7"/>
      <c r="M76" s="45"/>
    </row>
    <row r="77" spans="10:13" ht="15.75" customHeight="1" x14ac:dyDescent="0.25">
      <c r="J77" s="42"/>
      <c r="K77" s="42"/>
      <c r="L77" s="42"/>
      <c r="M77" s="43"/>
    </row>
    <row r="78" spans="10:13" ht="15.75" customHeight="1" x14ac:dyDescent="0.25">
      <c r="J78" s="44"/>
      <c r="K78" s="7"/>
      <c r="L78" s="7"/>
      <c r="M78" s="45"/>
    </row>
    <row r="79" spans="10:13" ht="15.75" customHeight="1" x14ac:dyDescent="0.25">
      <c r="J79" s="42"/>
      <c r="K79" s="42"/>
      <c r="L79" s="42"/>
      <c r="M79" s="43"/>
    </row>
    <row r="80" spans="10:13" ht="15.75" customHeight="1" x14ac:dyDescent="0.25">
      <c r="J80" s="44"/>
      <c r="K80" s="7"/>
      <c r="L80" s="7"/>
      <c r="M80" s="45"/>
    </row>
    <row r="81" spans="10:13" ht="15.75" customHeight="1" x14ac:dyDescent="0.25">
      <c r="J81" s="42"/>
      <c r="K81" s="42"/>
      <c r="L81" s="42"/>
      <c r="M81" s="43"/>
    </row>
    <row r="82" spans="10:13" ht="15.75" customHeight="1" x14ac:dyDescent="0.25">
      <c r="J82" s="44"/>
      <c r="K82" s="7"/>
      <c r="L82" s="7"/>
      <c r="M82" s="45"/>
    </row>
    <row r="83" spans="10:13" ht="15.75" customHeight="1" x14ac:dyDescent="0.25">
      <c r="J83" s="42"/>
      <c r="K83" s="42"/>
      <c r="L83" s="42"/>
      <c r="M83" s="43"/>
    </row>
    <row r="84" spans="10:13" ht="15.75" customHeight="1" x14ac:dyDescent="0.25">
      <c r="J84" s="44"/>
      <c r="K84" s="7"/>
      <c r="L84" s="7"/>
      <c r="M84" s="45"/>
    </row>
    <row r="85" spans="10:13" ht="15.75" customHeight="1" x14ac:dyDescent="0.25">
      <c r="J85" s="42"/>
      <c r="K85" s="42"/>
      <c r="L85" s="42"/>
      <c r="M85" s="43"/>
    </row>
    <row r="86" spans="10:13" ht="15.75" customHeight="1" x14ac:dyDescent="0.25">
      <c r="J86" s="44"/>
      <c r="K86" s="7"/>
      <c r="L86" s="7"/>
      <c r="M86" s="45"/>
    </row>
    <row r="87" spans="10:13" ht="15.75" customHeight="1" x14ac:dyDescent="0.25">
      <c r="J87" s="42"/>
      <c r="K87" s="42"/>
      <c r="L87" s="42"/>
      <c r="M87" s="43"/>
    </row>
    <row r="88" spans="10:13" ht="15.75" customHeight="1" x14ac:dyDescent="0.25">
      <c r="J88" s="44"/>
      <c r="K88" s="7"/>
      <c r="L88" s="7"/>
      <c r="M88" s="45"/>
    </row>
    <row r="89" spans="10:13" ht="15.75" customHeight="1" x14ac:dyDescent="0.25">
      <c r="J89" s="42"/>
      <c r="K89" s="42"/>
      <c r="L89" s="42"/>
      <c r="M89" s="43"/>
    </row>
    <row r="90" spans="10:13" ht="15.75" customHeight="1" x14ac:dyDescent="0.25">
      <c r="J90" s="44"/>
      <c r="K90" s="7"/>
      <c r="L90" s="7"/>
      <c r="M90" s="45"/>
    </row>
    <row r="91" spans="10:13" ht="15.75" customHeight="1" x14ac:dyDescent="0.25">
      <c r="J91" s="42"/>
      <c r="K91" s="42"/>
      <c r="L91" s="42"/>
      <c r="M91" s="43"/>
    </row>
    <row r="92" spans="10:13" ht="15.75" customHeight="1" x14ac:dyDescent="0.25">
      <c r="J92" s="44"/>
      <c r="K92" s="7"/>
      <c r="L92" s="7"/>
      <c r="M92" s="45"/>
    </row>
    <row r="93" spans="10:13" ht="15.75" customHeight="1" x14ac:dyDescent="0.25">
      <c r="J93" s="42"/>
      <c r="K93" s="42"/>
      <c r="L93" s="42"/>
      <c r="M93" s="43"/>
    </row>
    <row r="94" spans="10:13" ht="15.75" customHeight="1" x14ac:dyDescent="0.25">
      <c r="J94" s="44"/>
      <c r="K94" s="7"/>
      <c r="L94" s="7"/>
      <c r="M94" s="45"/>
    </row>
    <row r="95" spans="10:13" ht="15.75" customHeight="1" x14ac:dyDescent="0.25">
      <c r="J95" s="42"/>
      <c r="K95" s="42"/>
      <c r="L95" s="42"/>
      <c r="M95" s="43"/>
    </row>
    <row r="96" spans="10:13" ht="15.75" customHeight="1" x14ac:dyDescent="0.25">
      <c r="J96" s="44"/>
      <c r="K96" s="7"/>
      <c r="L96" s="7"/>
      <c r="M96" s="45"/>
    </row>
    <row r="97" spans="10:13" ht="15.75" customHeight="1" x14ac:dyDescent="0.25">
      <c r="J97" s="42"/>
      <c r="K97" s="42"/>
      <c r="L97" s="42"/>
      <c r="M97" s="43"/>
    </row>
    <row r="98" spans="10:13" ht="15.75" customHeight="1" x14ac:dyDescent="0.25">
      <c r="J98" s="46"/>
      <c r="K98" s="47"/>
      <c r="L98" s="48"/>
      <c r="M98" s="49"/>
    </row>
    <row r="99" spans="10:13" ht="15.75" customHeight="1" x14ac:dyDescent="0.25">
      <c r="J99" s="50"/>
      <c r="K99" s="3"/>
      <c r="L99" s="50"/>
      <c r="M99" s="51"/>
    </row>
    <row r="100" spans="10:13" ht="15.75" customHeight="1" x14ac:dyDescent="0.25">
      <c r="J100" s="52"/>
      <c r="K100" s="6"/>
      <c r="L100" s="1"/>
      <c r="M100" s="53"/>
    </row>
    <row r="101" spans="10:13" ht="15.75" customHeight="1" x14ac:dyDescent="0.25">
      <c r="J101" s="50"/>
      <c r="K101" s="3"/>
      <c r="L101" s="50"/>
      <c r="M101" s="51"/>
    </row>
    <row r="102" spans="10:13" ht="15.75" customHeight="1" x14ac:dyDescent="0.25">
      <c r="J102" s="52"/>
      <c r="K102" s="6"/>
      <c r="L102" s="1"/>
      <c r="M102" s="53"/>
    </row>
    <row r="103" spans="10:13" ht="15.75" customHeight="1" x14ac:dyDescent="0.25">
      <c r="J103" s="50"/>
      <c r="K103" s="3"/>
      <c r="L103" s="50"/>
      <c r="M103" s="51"/>
    </row>
    <row r="104" spans="10:13" ht="15.75" customHeight="1" x14ac:dyDescent="0.25">
      <c r="J104" s="52"/>
      <c r="K104" s="6"/>
      <c r="L104" s="1"/>
      <c r="M104" s="53"/>
    </row>
    <row r="105" spans="10:13" ht="15.75" customHeight="1" x14ac:dyDescent="0.25">
      <c r="J105" s="50"/>
      <c r="K105" s="3"/>
      <c r="L105" s="50"/>
      <c r="M105" s="51"/>
    </row>
    <row r="106" spans="10:13" ht="15.75" customHeight="1" x14ac:dyDescent="0.25">
      <c r="J106" s="52"/>
      <c r="K106" s="6"/>
      <c r="L106" s="1"/>
      <c r="M106" s="53"/>
    </row>
    <row r="107" spans="10:13" ht="15.75" customHeight="1" x14ac:dyDescent="0.25">
      <c r="J107" s="50"/>
      <c r="K107" s="3"/>
      <c r="L107" s="50"/>
      <c r="M107" s="51"/>
    </row>
    <row r="108" spans="10:13" ht="15.75" customHeight="1" x14ac:dyDescent="0.25">
      <c r="J108" s="52"/>
      <c r="K108" s="6"/>
      <c r="L108" s="1"/>
      <c r="M108" s="53"/>
    </row>
    <row r="109" spans="10:13" ht="15.75" customHeight="1" x14ac:dyDescent="0.25">
      <c r="J109" s="50"/>
      <c r="K109" s="3"/>
      <c r="L109" s="50"/>
      <c r="M109" s="51"/>
    </row>
    <row r="110" spans="10:13" ht="15.75" customHeight="1" x14ac:dyDescent="0.25">
      <c r="J110" s="52"/>
      <c r="K110" s="6"/>
      <c r="L110" s="1"/>
      <c r="M110" s="53"/>
    </row>
    <row r="111" spans="10:13" ht="15.75" customHeight="1" x14ac:dyDescent="0.25">
      <c r="J111" s="50"/>
      <c r="K111" s="3"/>
      <c r="L111" s="50"/>
      <c r="M111" s="51"/>
    </row>
    <row r="112" spans="10:13" ht="15.75" customHeight="1" x14ac:dyDescent="0.25">
      <c r="J112" s="52"/>
      <c r="K112" s="6"/>
      <c r="L112" s="1"/>
      <c r="M112" s="53"/>
    </row>
    <row r="113" spans="10:13" ht="15.75" customHeight="1" x14ac:dyDescent="0.25">
      <c r="J113" s="50"/>
      <c r="K113" s="3"/>
      <c r="L113" s="50"/>
      <c r="M113" s="51"/>
    </row>
    <row r="114" spans="10:13" ht="15.75" customHeight="1" x14ac:dyDescent="0.25">
      <c r="J114" s="52"/>
      <c r="K114" s="6"/>
      <c r="L114" s="1"/>
      <c r="M114" s="53"/>
    </row>
    <row r="115" spans="10:13" ht="15.75" customHeight="1" x14ac:dyDescent="0.25">
      <c r="J115" s="50"/>
      <c r="K115" s="3"/>
      <c r="L115" s="50"/>
      <c r="M115" s="51"/>
    </row>
    <row r="116" spans="10:13" ht="15.75" customHeight="1" x14ac:dyDescent="0.25">
      <c r="J116" s="52"/>
      <c r="K116" s="6"/>
      <c r="L116" s="1"/>
      <c r="M116" s="53"/>
    </row>
    <row r="117" spans="10:13" ht="15.75" customHeight="1" x14ac:dyDescent="0.25">
      <c r="J117" s="50"/>
      <c r="K117" s="3"/>
      <c r="L117" s="50"/>
      <c r="M117" s="51"/>
    </row>
    <row r="118" spans="10:13" ht="15.75" customHeight="1" x14ac:dyDescent="0.25">
      <c r="J118" s="52"/>
      <c r="K118" s="6"/>
      <c r="L118" s="1"/>
      <c r="M118" s="53"/>
    </row>
    <row r="119" spans="10:13" ht="15.75" customHeight="1" x14ac:dyDescent="0.25">
      <c r="J119" s="50"/>
      <c r="K119" s="3"/>
      <c r="L119" s="50"/>
      <c r="M119" s="51"/>
    </row>
    <row r="120" spans="10:13" ht="15.75" customHeight="1" x14ac:dyDescent="0.25">
      <c r="J120" s="52"/>
      <c r="K120" s="6"/>
      <c r="L120" s="1"/>
      <c r="M120" s="53"/>
    </row>
    <row r="121" spans="10:13" ht="15.75" customHeight="1" x14ac:dyDescent="0.25">
      <c r="J121" s="50"/>
      <c r="K121" s="3"/>
      <c r="L121" s="50"/>
      <c r="M121" s="51"/>
    </row>
    <row r="122" spans="10:13" ht="15.75" customHeight="1" x14ac:dyDescent="0.25">
      <c r="J122" s="52"/>
      <c r="K122" s="6"/>
      <c r="L122" s="1"/>
      <c r="M122" s="53"/>
    </row>
    <row r="123" spans="10:13" ht="15.75" customHeight="1" x14ac:dyDescent="0.25">
      <c r="J123" s="50"/>
      <c r="K123" s="3"/>
      <c r="L123" s="50"/>
      <c r="M123" s="51"/>
    </row>
    <row r="124" spans="10:13" ht="15.75" customHeight="1" x14ac:dyDescent="0.25">
      <c r="J124" s="52"/>
      <c r="K124" s="6"/>
      <c r="L124" s="1"/>
      <c r="M124" s="53"/>
    </row>
    <row r="125" spans="10:13" ht="15.75" customHeight="1" x14ac:dyDescent="0.25">
      <c r="J125" s="50"/>
      <c r="K125" s="3"/>
      <c r="L125" s="50"/>
      <c r="M125" s="51"/>
    </row>
    <row r="126" spans="10:13" ht="15.75" customHeight="1" x14ac:dyDescent="0.25">
      <c r="J126" s="52"/>
      <c r="K126" s="6"/>
      <c r="L126" s="1"/>
      <c r="M126" s="53"/>
    </row>
    <row r="127" spans="10:13" ht="15.75" customHeight="1" x14ac:dyDescent="0.25">
      <c r="J127" s="50"/>
      <c r="K127" s="3"/>
      <c r="L127" s="50"/>
      <c r="M127" s="51"/>
    </row>
    <row r="128" spans="10:13" ht="15.75" customHeight="1" x14ac:dyDescent="0.25">
      <c r="J128" s="52"/>
      <c r="K128" s="6"/>
      <c r="L128" s="1"/>
      <c r="M128" s="53"/>
    </row>
    <row r="129" spans="10:13" ht="15.75" customHeight="1" x14ac:dyDescent="0.25">
      <c r="J129" s="50"/>
      <c r="K129" s="3"/>
      <c r="L129" s="50"/>
      <c r="M129" s="51"/>
    </row>
    <row r="130" spans="10:13" ht="15.75" customHeight="1" x14ac:dyDescent="0.25">
      <c r="J130" s="52"/>
      <c r="K130" s="6"/>
      <c r="L130" s="1"/>
      <c r="M130" s="53"/>
    </row>
    <row r="131" spans="10:13" ht="15.75" customHeight="1" x14ac:dyDescent="0.25">
      <c r="J131" s="50"/>
      <c r="K131" s="3"/>
      <c r="L131" s="50"/>
      <c r="M131" s="51"/>
    </row>
    <row r="132" spans="10:13" ht="15.75" customHeight="1" x14ac:dyDescent="0.25">
      <c r="J132" s="52"/>
      <c r="K132" s="6"/>
      <c r="L132" s="1"/>
      <c r="M132" s="53"/>
    </row>
    <row r="133" spans="10:13" ht="15.75" customHeight="1" x14ac:dyDescent="0.25">
      <c r="J133" s="50"/>
      <c r="K133" s="3"/>
      <c r="L133" s="50"/>
      <c r="M133" s="51"/>
    </row>
    <row r="134" spans="10:13" ht="15.75" customHeight="1" x14ac:dyDescent="0.25">
      <c r="J134" s="52"/>
      <c r="K134" s="6"/>
      <c r="L134" s="1"/>
      <c r="M134" s="53"/>
    </row>
    <row r="135" spans="10:13" ht="15.75" customHeight="1" x14ac:dyDescent="0.25">
      <c r="J135" s="50"/>
      <c r="K135" s="3"/>
      <c r="L135" s="50"/>
      <c r="M135" s="51"/>
    </row>
    <row r="136" spans="10:13" ht="15.75" customHeight="1" x14ac:dyDescent="0.25">
      <c r="J136" s="52"/>
      <c r="K136" s="6"/>
      <c r="L136" s="1"/>
      <c r="M136" s="53"/>
    </row>
    <row r="137" spans="10:13" ht="15.75" customHeight="1" x14ac:dyDescent="0.25">
      <c r="J137" s="50"/>
      <c r="K137" s="3"/>
      <c r="L137" s="50"/>
      <c r="M137" s="51"/>
    </row>
    <row r="138" spans="10:13" ht="15.75" customHeight="1" x14ac:dyDescent="0.25">
      <c r="J138" s="52"/>
      <c r="K138" s="6"/>
      <c r="L138" s="1"/>
      <c r="M138" s="53"/>
    </row>
    <row r="139" spans="10:13" ht="15.75" customHeight="1" x14ac:dyDescent="0.25">
      <c r="J139" s="50"/>
      <c r="K139" s="3"/>
      <c r="L139" s="50"/>
      <c r="M139" s="51"/>
    </row>
    <row r="140" spans="10:13" ht="15.75" customHeight="1" x14ac:dyDescent="0.25">
      <c r="J140" s="52"/>
      <c r="K140" s="6"/>
      <c r="L140" s="1"/>
      <c r="M140" s="53"/>
    </row>
    <row r="141" spans="10:13" ht="15.75" customHeight="1" x14ac:dyDescent="0.25">
      <c r="J141" s="50"/>
      <c r="K141" s="3"/>
      <c r="L141" s="50"/>
      <c r="M141" s="51"/>
    </row>
    <row r="142" spans="10:13" ht="15.75" customHeight="1" x14ac:dyDescent="0.25">
      <c r="J142" s="52"/>
      <c r="K142" s="6"/>
      <c r="L142" s="1"/>
      <c r="M142" s="53"/>
    </row>
    <row r="143" spans="10:13" ht="15.75" customHeight="1" x14ac:dyDescent="0.25">
      <c r="J143" s="50"/>
      <c r="K143" s="3"/>
      <c r="L143" s="50"/>
      <c r="M143" s="51"/>
    </row>
    <row r="144" spans="10:13" ht="15.75" customHeight="1" x14ac:dyDescent="0.25">
      <c r="J144" s="52"/>
      <c r="K144" s="6"/>
      <c r="L144" s="1"/>
      <c r="M144" s="53"/>
    </row>
    <row r="145" spans="10:13" ht="15.75" customHeight="1" x14ac:dyDescent="0.25">
      <c r="J145" s="50"/>
      <c r="K145" s="3"/>
      <c r="L145" s="50"/>
      <c r="M145" s="51"/>
    </row>
    <row r="146" spans="10:13" ht="15.75" customHeight="1" x14ac:dyDescent="0.25">
      <c r="J146" s="52"/>
      <c r="K146" s="6"/>
      <c r="L146" s="1"/>
      <c r="M146" s="53"/>
    </row>
    <row r="147" spans="10:13" ht="15.75" customHeight="1" x14ac:dyDescent="0.25">
      <c r="J147" s="50"/>
      <c r="K147" s="3"/>
      <c r="L147" s="50"/>
      <c r="M147" s="51"/>
    </row>
    <row r="148" spans="10:13" ht="15.75" customHeight="1" x14ac:dyDescent="0.25">
      <c r="J148" s="52"/>
      <c r="K148" s="6"/>
      <c r="L148" s="1"/>
      <c r="M148" s="53"/>
    </row>
    <row r="149" spans="10:13" ht="15.75" customHeight="1" x14ac:dyDescent="0.25">
      <c r="J149" s="50"/>
      <c r="K149" s="3"/>
      <c r="L149" s="50"/>
      <c r="M149" s="51"/>
    </row>
    <row r="150" spans="10:13" ht="15.75" customHeight="1" x14ac:dyDescent="0.25">
      <c r="J150" s="52"/>
      <c r="K150" s="6"/>
      <c r="L150" s="1"/>
      <c r="M150" s="53"/>
    </row>
    <row r="151" spans="10:13" ht="15.75" customHeight="1" x14ac:dyDescent="0.25">
      <c r="J151" s="50"/>
      <c r="K151" s="3"/>
      <c r="L151" s="50"/>
      <c r="M151" s="51"/>
    </row>
    <row r="152" spans="10:13" ht="15.75" customHeight="1" x14ac:dyDescent="0.25">
      <c r="J152" s="52"/>
      <c r="K152" s="6"/>
      <c r="L152" s="1"/>
      <c r="M152" s="53"/>
    </row>
    <row r="153" spans="10:13" ht="15.75" customHeight="1" x14ac:dyDescent="0.25">
      <c r="J153" s="50"/>
      <c r="K153" s="3"/>
      <c r="L153" s="50"/>
      <c r="M153" s="51"/>
    </row>
    <row r="154" spans="10:13" ht="15.75" customHeight="1" x14ac:dyDescent="0.25">
      <c r="J154" s="52"/>
      <c r="K154" s="6"/>
      <c r="L154" s="1"/>
      <c r="M154" s="53"/>
    </row>
    <row r="155" spans="10:13" ht="15.75" customHeight="1" x14ac:dyDescent="0.25">
      <c r="J155" s="50"/>
      <c r="K155" s="3"/>
      <c r="L155" s="50"/>
      <c r="M155" s="51"/>
    </row>
    <row r="156" spans="10:13" ht="15.75" customHeight="1" x14ac:dyDescent="0.25">
      <c r="J156" s="52"/>
      <c r="K156" s="6"/>
      <c r="L156" s="1"/>
      <c r="M156" s="53"/>
    </row>
    <row r="157" spans="10:13" ht="15.75" customHeight="1" x14ac:dyDescent="0.25">
      <c r="J157" s="50"/>
      <c r="K157" s="3"/>
      <c r="L157" s="50"/>
      <c r="M157" s="51"/>
    </row>
    <row r="158" spans="10:13" ht="15.75" customHeight="1" x14ac:dyDescent="0.25">
      <c r="J158" s="52"/>
      <c r="K158" s="6"/>
      <c r="L158" s="1"/>
      <c r="M158" s="53"/>
    </row>
    <row r="159" spans="10:13" ht="15.75" customHeight="1" x14ac:dyDescent="0.25">
      <c r="J159" s="50"/>
      <c r="K159" s="3"/>
      <c r="L159" s="50"/>
      <c r="M159" s="51"/>
    </row>
    <row r="160" spans="10:13" ht="15.75" customHeight="1" x14ac:dyDescent="0.25">
      <c r="J160" s="52"/>
      <c r="K160" s="6"/>
      <c r="L160" s="1"/>
      <c r="M160" s="53"/>
    </row>
    <row r="161" spans="10:13" ht="15.75" customHeight="1" x14ac:dyDescent="0.25">
      <c r="J161" s="50"/>
      <c r="K161" s="3"/>
      <c r="L161" s="50"/>
      <c r="M161" s="51"/>
    </row>
    <row r="162" spans="10:13" ht="15.75" customHeight="1" x14ac:dyDescent="0.25">
      <c r="J162" s="52"/>
      <c r="K162" s="6"/>
      <c r="L162" s="1"/>
      <c r="M162" s="53"/>
    </row>
    <row r="163" spans="10:13" ht="15.75" customHeight="1" x14ac:dyDescent="0.25">
      <c r="J163" s="50"/>
      <c r="K163" s="3"/>
      <c r="L163" s="50"/>
      <c r="M163" s="51"/>
    </row>
    <row r="164" spans="10:13" ht="15.75" customHeight="1" x14ac:dyDescent="0.25">
      <c r="J164" s="52"/>
      <c r="K164" s="6"/>
      <c r="L164" s="1"/>
      <c r="M164" s="53"/>
    </row>
    <row r="165" spans="10:13" ht="15.75" customHeight="1" x14ac:dyDescent="0.25">
      <c r="J165" s="50"/>
      <c r="K165" s="3"/>
      <c r="L165" s="50"/>
      <c r="M165" s="51"/>
    </row>
    <row r="166" spans="10:13" ht="15.75" customHeight="1" x14ac:dyDescent="0.25">
      <c r="J166" s="52"/>
      <c r="K166" s="6"/>
      <c r="L166" s="1"/>
      <c r="M166" s="53"/>
    </row>
    <row r="167" spans="10:13" ht="15.75" customHeight="1" x14ac:dyDescent="0.25">
      <c r="J167" s="50"/>
      <c r="K167" s="3"/>
      <c r="L167" s="50"/>
      <c r="M167" s="51"/>
    </row>
    <row r="168" spans="10:13" ht="15.75" customHeight="1" x14ac:dyDescent="0.25">
      <c r="J168" s="52"/>
      <c r="K168" s="6"/>
      <c r="L168" s="1"/>
      <c r="M168" s="53"/>
    </row>
    <row r="169" spans="10:13" ht="15.75" customHeight="1" x14ac:dyDescent="0.25">
      <c r="J169" s="50"/>
      <c r="K169" s="3"/>
      <c r="L169" s="50"/>
      <c r="M169" s="51"/>
    </row>
    <row r="170" spans="10:13" ht="15.75" customHeight="1" x14ac:dyDescent="0.25">
      <c r="J170" s="52"/>
      <c r="K170" s="6"/>
      <c r="L170" s="1"/>
      <c r="M170" s="53"/>
    </row>
    <row r="171" spans="10:13" ht="15.75" customHeight="1" x14ac:dyDescent="0.25">
      <c r="J171" s="50"/>
      <c r="K171" s="3"/>
      <c r="L171" s="50"/>
      <c r="M171" s="51"/>
    </row>
    <row r="172" spans="10:13" ht="15.75" customHeight="1" x14ac:dyDescent="0.25">
      <c r="J172" s="52"/>
      <c r="K172" s="6"/>
      <c r="L172" s="1"/>
      <c r="M172" s="53"/>
    </row>
    <row r="173" spans="10:13" ht="15.75" customHeight="1" x14ac:dyDescent="0.25">
      <c r="J173" s="50"/>
      <c r="K173" s="3"/>
      <c r="L173" s="50"/>
      <c r="M173" s="51"/>
    </row>
    <row r="174" spans="10:13" ht="15.75" customHeight="1" x14ac:dyDescent="0.25">
      <c r="J174" s="52"/>
      <c r="K174" s="6"/>
      <c r="L174" s="1"/>
      <c r="M174" s="53"/>
    </row>
    <row r="175" spans="10:13" ht="15.75" customHeight="1" x14ac:dyDescent="0.25">
      <c r="J175" s="50"/>
      <c r="K175" s="3"/>
      <c r="L175" s="50"/>
      <c r="M175" s="51"/>
    </row>
    <row r="176" spans="10:13" ht="15.75" customHeight="1" x14ac:dyDescent="0.25">
      <c r="J176" s="52"/>
      <c r="K176" s="6"/>
      <c r="L176" s="1"/>
      <c r="M176" s="53"/>
    </row>
    <row r="177" spans="10:13" ht="15.75" customHeight="1" x14ac:dyDescent="0.25">
      <c r="J177" s="50"/>
      <c r="K177" s="3"/>
      <c r="L177" s="50"/>
      <c r="M177" s="51"/>
    </row>
    <row r="178" spans="10:13" ht="15.75" customHeight="1" x14ac:dyDescent="0.25">
      <c r="J178" s="52"/>
      <c r="K178" s="6"/>
      <c r="L178" s="1"/>
      <c r="M178" s="53"/>
    </row>
    <row r="179" spans="10:13" ht="15.75" customHeight="1" x14ac:dyDescent="0.25">
      <c r="J179" s="50"/>
      <c r="K179" s="3"/>
      <c r="L179" s="50"/>
      <c r="M179" s="51"/>
    </row>
    <row r="180" spans="10:13" ht="15.75" customHeight="1" x14ac:dyDescent="0.25">
      <c r="J180" s="52"/>
      <c r="K180" s="6"/>
      <c r="L180" s="1"/>
      <c r="M180" s="53"/>
    </row>
    <row r="181" spans="10:13" ht="15.75" customHeight="1" x14ac:dyDescent="0.25">
      <c r="J181" s="50"/>
      <c r="K181" s="3"/>
      <c r="L181" s="50"/>
      <c r="M181" s="51"/>
    </row>
    <row r="182" spans="10:13" ht="15.75" customHeight="1" x14ac:dyDescent="0.25">
      <c r="J182" s="52"/>
      <c r="K182" s="6"/>
      <c r="L182" s="1"/>
      <c r="M182" s="53"/>
    </row>
    <row r="183" spans="10:13" ht="15.75" customHeight="1" x14ac:dyDescent="0.25">
      <c r="J183" s="50"/>
      <c r="K183" s="3"/>
      <c r="L183" s="50"/>
      <c r="M183" s="51"/>
    </row>
    <row r="184" spans="10:13" ht="15.75" customHeight="1" x14ac:dyDescent="0.25">
      <c r="J184" s="52"/>
      <c r="K184" s="6"/>
      <c r="L184" s="1"/>
      <c r="M184" s="53"/>
    </row>
    <row r="185" spans="10:13" ht="15.75" customHeight="1" x14ac:dyDescent="0.25">
      <c r="J185" s="50"/>
      <c r="K185" s="3"/>
      <c r="L185" s="50"/>
      <c r="M185" s="51"/>
    </row>
    <row r="186" spans="10:13" ht="15.75" customHeight="1" x14ac:dyDescent="0.25">
      <c r="J186" s="52"/>
      <c r="K186" s="6"/>
      <c r="L186" s="1"/>
      <c r="M186" s="53"/>
    </row>
    <row r="187" spans="10:13" ht="15.75" customHeight="1" x14ac:dyDescent="0.25">
      <c r="J187" s="50"/>
      <c r="K187" s="3"/>
      <c r="L187" s="50"/>
      <c r="M187" s="51"/>
    </row>
    <row r="188" spans="10:13" ht="15.75" customHeight="1" x14ac:dyDescent="0.25">
      <c r="J188" s="52"/>
      <c r="K188" s="6"/>
      <c r="L188" s="1"/>
      <c r="M188" s="53"/>
    </row>
    <row r="189" spans="10:13" ht="15.75" customHeight="1" x14ac:dyDescent="0.25">
      <c r="J189" s="50"/>
      <c r="K189" s="3"/>
      <c r="L189" s="50"/>
      <c r="M189" s="51"/>
    </row>
    <row r="190" spans="10:13" ht="15.75" customHeight="1" x14ac:dyDescent="0.25">
      <c r="J190" s="52"/>
      <c r="K190" s="6"/>
      <c r="L190" s="1"/>
      <c r="M190" s="53"/>
    </row>
    <row r="191" spans="10:13" ht="15.75" customHeight="1" x14ac:dyDescent="0.25">
      <c r="J191" s="50"/>
      <c r="K191" s="3"/>
      <c r="L191" s="50"/>
      <c r="M191" s="51"/>
    </row>
    <row r="192" spans="10:13" ht="15.75" customHeight="1" x14ac:dyDescent="0.25">
      <c r="J192" s="52"/>
      <c r="K192" s="6"/>
      <c r="L192" s="1"/>
      <c r="M192" s="53"/>
    </row>
    <row r="193" spans="10:13" ht="15.75" customHeight="1" x14ac:dyDescent="0.25">
      <c r="J193" s="50"/>
      <c r="K193" s="3"/>
      <c r="L193" s="50"/>
      <c r="M193" s="51"/>
    </row>
    <row r="194" spans="10:13" ht="15.75" customHeight="1" x14ac:dyDescent="0.25">
      <c r="J194" s="52"/>
      <c r="K194" s="6"/>
      <c r="L194" s="1"/>
      <c r="M194" s="53"/>
    </row>
    <row r="195" spans="10:13" ht="15.75" customHeight="1" x14ac:dyDescent="0.25">
      <c r="J195" s="50"/>
      <c r="K195" s="3"/>
      <c r="L195" s="50"/>
      <c r="M195" s="51"/>
    </row>
    <row r="196" spans="10:13" ht="15.75" customHeight="1" x14ac:dyDescent="0.25">
      <c r="J196" s="52"/>
      <c r="K196" s="6"/>
      <c r="L196" s="1"/>
      <c r="M196" s="53"/>
    </row>
    <row r="197" spans="10:13" ht="15.75" customHeight="1" x14ac:dyDescent="0.25">
      <c r="J197" s="50"/>
      <c r="K197" s="3"/>
      <c r="L197" s="50"/>
      <c r="M197" s="51"/>
    </row>
    <row r="198" spans="10:13" ht="15.75" customHeight="1" x14ac:dyDescent="0.25">
      <c r="J198" s="52"/>
      <c r="K198" s="6"/>
      <c r="L198" s="1"/>
      <c r="M198" s="53"/>
    </row>
    <row r="199" spans="10:13" ht="15.75" customHeight="1" x14ac:dyDescent="0.25">
      <c r="J199" s="50"/>
      <c r="K199" s="3"/>
      <c r="L199" s="50"/>
      <c r="M199" s="51"/>
    </row>
    <row r="200" spans="10:13" ht="15.75" customHeight="1" x14ac:dyDescent="0.25">
      <c r="J200" s="52"/>
      <c r="K200" s="6"/>
      <c r="L200" s="1"/>
      <c r="M200" s="53"/>
    </row>
    <row r="201" spans="10:13" ht="15.75" customHeight="1" x14ac:dyDescent="0.25">
      <c r="J201" s="50"/>
      <c r="K201" s="3"/>
      <c r="L201" s="50"/>
      <c r="M201" s="51"/>
    </row>
    <row r="202" spans="10:13" ht="15.75" customHeight="1" x14ac:dyDescent="0.25">
      <c r="J202" s="52"/>
      <c r="K202" s="6"/>
      <c r="L202" s="1"/>
      <c r="M202" s="53"/>
    </row>
    <row r="203" spans="10:13" ht="15.75" customHeight="1" x14ac:dyDescent="0.25">
      <c r="J203" s="50"/>
      <c r="K203" s="3"/>
      <c r="L203" s="50"/>
      <c r="M203" s="51"/>
    </row>
    <row r="204" spans="10:13" ht="15.75" customHeight="1" x14ac:dyDescent="0.25">
      <c r="J204" s="52"/>
      <c r="K204" s="6"/>
      <c r="L204" s="1"/>
      <c r="M204" s="53"/>
    </row>
    <row r="205" spans="10:13" ht="15.75" customHeight="1" x14ac:dyDescent="0.25">
      <c r="J205" s="50"/>
      <c r="K205" s="3"/>
      <c r="L205" s="50"/>
      <c r="M205" s="51"/>
    </row>
    <row r="206" spans="10:13" ht="15.75" customHeight="1" x14ac:dyDescent="0.25">
      <c r="J206" s="52"/>
      <c r="K206" s="6"/>
      <c r="L206" s="1"/>
      <c r="M206" s="53"/>
    </row>
    <row r="207" spans="10:13" ht="15.75" customHeight="1" x14ac:dyDescent="0.25">
      <c r="J207" s="50"/>
      <c r="K207" s="3"/>
      <c r="L207" s="50"/>
      <c r="M207" s="51"/>
    </row>
    <row r="208" spans="10:13" ht="15.75" customHeight="1" x14ac:dyDescent="0.25">
      <c r="J208" s="52"/>
      <c r="K208" s="6"/>
      <c r="L208" s="1"/>
      <c r="M208" s="53"/>
    </row>
    <row r="209" spans="10:13" ht="15.75" customHeight="1" x14ac:dyDescent="0.25">
      <c r="J209" s="50"/>
      <c r="K209" s="3"/>
      <c r="L209" s="50"/>
      <c r="M209" s="51"/>
    </row>
    <row r="210" spans="10:13" ht="15.75" customHeight="1" x14ac:dyDescent="0.25">
      <c r="J210" s="52"/>
      <c r="K210" s="6"/>
      <c r="L210" s="1"/>
      <c r="M210" s="53"/>
    </row>
    <row r="211" spans="10:13" ht="15.75" customHeight="1" x14ac:dyDescent="0.25">
      <c r="J211" s="50"/>
      <c r="K211" s="3"/>
      <c r="L211" s="50"/>
      <c r="M211" s="51"/>
    </row>
    <row r="212" spans="10:13" ht="15.75" customHeight="1" x14ac:dyDescent="0.25">
      <c r="J212" s="52"/>
      <c r="K212" s="6"/>
      <c r="L212" s="1"/>
      <c r="M212" s="53"/>
    </row>
    <row r="213" spans="10:13" ht="15.75" customHeight="1" x14ac:dyDescent="0.25">
      <c r="J213" s="50"/>
      <c r="K213" s="3"/>
      <c r="L213" s="50"/>
      <c r="M213" s="51"/>
    </row>
    <row r="214" spans="10:13" ht="15.75" customHeight="1" x14ac:dyDescent="0.25">
      <c r="J214" s="52"/>
      <c r="K214" s="6"/>
      <c r="L214" s="1"/>
      <c r="M214" s="53"/>
    </row>
    <row r="215" spans="10:13" ht="15.75" customHeight="1" x14ac:dyDescent="0.25">
      <c r="J215" s="50"/>
      <c r="K215" s="3"/>
      <c r="L215" s="50"/>
      <c r="M215" s="51"/>
    </row>
    <row r="216" spans="10:13" ht="15.75" customHeight="1" x14ac:dyDescent="0.25">
      <c r="J216" s="52"/>
      <c r="K216" s="6"/>
      <c r="L216" s="1"/>
      <c r="M216" s="53"/>
    </row>
    <row r="217" spans="10:13" ht="15.75" customHeight="1" x14ac:dyDescent="0.25">
      <c r="J217" s="50"/>
      <c r="K217" s="3"/>
      <c r="L217" s="50"/>
      <c r="M217" s="51"/>
    </row>
    <row r="218" spans="10:13" ht="15.75" customHeight="1" x14ac:dyDescent="0.25">
      <c r="J218" s="52"/>
      <c r="K218" s="6"/>
      <c r="L218" s="1"/>
      <c r="M218" s="53"/>
    </row>
    <row r="219" spans="10:13" ht="15.75" customHeight="1" x14ac:dyDescent="0.25">
      <c r="J219" s="50"/>
      <c r="K219" s="3"/>
      <c r="L219" s="50"/>
      <c r="M219" s="51"/>
    </row>
    <row r="220" spans="10:13" ht="15.75" customHeight="1" x14ac:dyDescent="0.25">
      <c r="J220" s="52"/>
      <c r="K220" s="6"/>
      <c r="L220" s="1"/>
      <c r="M220" s="53"/>
    </row>
    <row r="221" spans="10:13" ht="15.75" customHeight="1" x14ac:dyDescent="0.25">
      <c r="J221" s="50"/>
      <c r="K221" s="3"/>
      <c r="L221" s="50"/>
      <c r="M221" s="51"/>
    </row>
    <row r="222" spans="10:13" ht="15.75" customHeight="1" x14ac:dyDescent="0.25">
      <c r="J222" s="52"/>
      <c r="K222" s="6"/>
      <c r="L222" s="1"/>
      <c r="M222" s="53"/>
    </row>
    <row r="223" spans="10:13" ht="15.75" customHeight="1" x14ac:dyDescent="0.25">
      <c r="J223" s="50"/>
      <c r="K223" s="3"/>
      <c r="L223" s="50"/>
      <c r="M223" s="51"/>
    </row>
    <row r="224" spans="10:13" ht="15.75" customHeight="1" x14ac:dyDescent="0.25">
      <c r="J224" s="52"/>
      <c r="K224" s="6"/>
      <c r="L224" s="1"/>
      <c r="M224" s="53"/>
    </row>
    <row r="225" spans="10:13" ht="15.75" customHeight="1" x14ac:dyDescent="0.25">
      <c r="J225" s="50"/>
      <c r="K225" s="3"/>
      <c r="L225" s="50"/>
      <c r="M225" s="51"/>
    </row>
    <row r="226" spans="10:13" ht="15.75" customHeight="1" x14ac:dyDescent="0.25">
      <c r="J226" s="52"/>
      <c r="K226" s="6"/>
      <c r="L226" s="1"/>
      <c r="M226" s="53"/>
    </row>
    <row r="227" spans="10:13" ht="15.75" customHeight="1" x14ac:dyDescent="0.25">
      <c r="J227" s="50"/>
      <c r="K227" s="3"/>
      <c r="L227" s="50"/>
      <c r="M227" s="51"/>
    </row>
    <row r="228" spans="10:13" ht="15.75" customHeight="1" x14ac:dyDescent="0.25">
      <c r="J228" s="52"/>
      <c r="K228" s="6"/>
      <c r="L228" s="1"/>
      <c r="M228" s="53"/>
    </row>
    <row r="229" spans="10:13" ht="15.75" customHeight="1" x14ac:dyDescent="0.25">
      <c r="J229" s="50"/>
      <c r="K229" s="3"/>
      <c r="L229" s="50"/>
      <c r="M229" s="51"/>
    </row>
    <row r="230" spans="10:13" ht="15.75" customHeight="1" x14ac:dyDescent="0.25">
      <c r="J230" s="52"/>
      <c r="K230" s="6"/>
      <c r="L230" s="1"/>
      <c r="M230" s="53"/>
    </row>
    <row r="231" spans="10:13" ht="15.75" customHeight="1" x14ac:dyDescent="0.25">
      <c r="J231" s="50"/>
      <c r="K231" s="3"/>
      <c r="L231" s="50"/>
      <c r="M231" s="51"/>
    </row>
    <row r="232" spans="10:13" ht="15.75" customHeight="1" x14ac:dyDescent="0.25">
      <c r="J232" s="52"/>
      <c r="K232" s="6"/>
      <c r="L232" s="1"/>
      <c r="M232" s="53"/>
    </row>
    <row r="233" spans="10:13" ht="15.75" customHeight="1" x14ac:dyDescent="0.25">
      <c r="J233" s="50"/>
      <c r="K233" s="3"/>
      <c r="L233" s="50"/>
      <c r="M233" s="51"/>
    </row>
    <row r="234" spans="10:13" ht="15.75" customHeight="1" x14ac:dyDescent="0.25">
      <c r="J234" s="52"/>
      <c r="K234" s="6"/>
      <c r="L234" s="1"/>
      <c r="M234" s="53"/>
    </row>
    <row r="235" spans="10:13" ht="15.75" customHeight="1" x14ac:dyDescent="0.25">
      <c r="J235" s="50"/>
      <c r="K235" s="3"/>
      <c r="L235" s="50"/>
      <c r="M235" s="51"/>
    </row>
    <row r="236" spans="10:13" ht="15.75" customHeight="1" x14ac:dyDescent="0.25">
      <c r="J236" s="52"/>
      <c r="K236" s="6"/>
      <c r="L236" s="1"/>
      <c r="M236" s="53"/>
    </row>
    <row r="237" spans="10:13" ht="15.75" customHeight="1" x14ac:dyDescent="0.25">
      <c r="J237" s="50"/>
      <c r="K237" s="3"/>
      <c r="L237" s="50"/>
      <c r="M237" s="51"/>
    </row>
    <row r="238" spans="10:13" ht="15.75" customHeight="1" x14ac:dyDescent="0.25">
      <c r="J238" s="52"/>
      <c r="K238" s="6"/>
      <c r="L238" s="1"/>
      <c r="M238" s="53"/>
    </row>
    <row r="239" spans="10:13" ht="15.75" customHeight="1" x14ac:dyDescent="0.25">
      <c r="J239" s="50"/>
      <c r="K239" s="3"/>
      <c r="L239" s="50"/>
      <c r="M239" s="51"/>
    </row>
    <row r="240" spans="10:13" ht="15.75" customHeight="1" x14ac:dyDescent="0.25">
      <c r="J240" s="52"/>
      <c r="K240" s="6"/>
      <c r="L240" s="1"/>
      <c r="M240" s="53"/>
    </row>
    <row r="241" spans="10:13" ht="15.75" customHeight="1" x14ac:dyDescent="0.25">
      <c r="J241" s="50"/>
      <c r="K241" s="3"/>
      <c r="L241" s="50"/>
      <c r="M241" s="51"/>
    </row>
    <row r="242" spans="10:13" ht="15.75" customHeight="1" x14ac:dyDescent="0.25">
      <c r="M242" s="54"/>
    </row>
    <row r="243" spans="10:13" ht="15.75" customHeight="1" x14ac:dyDescent="0.25">
      <c r="M243" s="54"/>
    </row>
    <row r="244" spans="10:13" ht="15.75" customHeight="1" x14ac:dyDescent="0.25">
      <c r="M244" s="54"/>
    </row>
    <row r="245" spans="10:13" ht="15.75" customHeight="1" x14ac:dyDescent="0.25">
      <c r="M245" s="54"/>
    </row>
    <row r="246" spans="10:13" ht="15.75" customHeight="1" x14ac:dyDescent="0.25">
      <c r="M246" s="54"/>
    </row>
    <row r="247" spans="10:13" ht="15.75" customHeight="1" x14ac:dyDescent="0.25">
      <c r="M247" s="54"/>
    </row>
    <row r="248" spans="10:13" ht="15.75" customHeight="1" x14ac:dyDescent="0.25">
      <c r="M248" s="54"/>
    </row>
    <row r="249" spans="10:13" ht="15.75" customHeight="1" x14ac:dyDescent="0.25">
      <c r="M249" s="54"/>
    </row>
    <row r="250" spans="10:13" ht="15.75" customHeight="1" x14ac:dyDescent="0.25">
      <c r="M250" s="54"/>
    </row>
    <row r="251" spans="10:13" ht="15.75" customHeight="1" x14ac:dyDescent="0.25">
      <c r="M251" s="54"/>
    </row>
    <row r="252" spans="10:13" ht="15.75" customHeight="1" x14ac:dyDescent="0.25">
      <c r="M252" s="54"/>
    </row>
    <row r="253" spans="10:13" ht="15.75" customHeight="1" x14ac:dyDescent="0.25">
      <c r="M253" s="54"/>
    </row>
    <row r="254" spans="10:13" ht="15.75" customHeight="1" x14ac:dyDescent="0.25">
      <c r="M254" s="54"/>
    </row>
    <row r="255" spans="10:13" ht="15.75" customHeight="1" x14ac:dyDescent="0.25">
      <c r="M255" s="54"/>
    </row>
    <row r="256" spans="10:13" ht="15.75" customHeight="1" x14ac:dyDescent="0.25">
      <c r="M256" s="54"/>
    </row>
    <row r="257" spans="13:13" ht="15.75" customHeight="1" x14ac:dyDescent="0.25">
      <c r="M257" s="54"/>
    </row>
    <row r="258" spans="13:13" ht="15.75" customHeight="1" x14ac:dyDescent="0.25">
      <c r="M258" s="54"/>
    </row>
    <row r="259" spans="13:13" ht="15.75" customHeight="1" x14ac:dyDescent="0.25">
      <c r="M259" s="54"/>
    </row>
    <row r="260" spans="13:13" ht="15.75" customHeight="1" x14ac:dyDescent="0.25">
      <c r="M260" s="54"/>
    </row>
    <row r="261" spans="13:13" ht="15.75" customHeight="1" x14ac:dyDescent="0.25">
      <c r="M261" s="54"/>
    </row>
    <row r="262" spans="13:13" ht="15.75" customHeight="1" x14ac:dyDescent="0.25">
      <c r="M262" s="54"/>
    </row>
    <row r="263" spans="13:13" ht="15.75" customHeight="1" x14ac:dyDescent="0.25">
      <c r="M263" s="54"/>
    </row>
    <row r="264" spans="13:13" ht="15.75" customHeight="1" x14ac:dyDescent="0.25">
      <c r="M264" s="54"/>
    </row>
    <row r="265" spans="13:13" ht="15.75" customHeight="1" x14ac:dyDescent="0.25">
      <c r="M265" s="54"/>
    </row>
    <row r="266" spans="13:13" ht="15.75" customHeight="1" x14ac:dyDescent="0.25">
      <c r="M266" s="54"/>
    </row>
    <row r="267" spans="13:13" ht="15.75" customHeight="1" x14ac:dyDescent="0.25">
      <c r="M267" s="54"/>
    </row>
    <row r="268" spans="13:13" ht="15.75" customHeight="1" x14ac:dyDescent="0.25">
      <c r="M268" s="54"/>
    </row>
    <row r="269" spans="13:13" ht="15.75" customHeight="1" x14ac:dyDescent="0.25">
      <c r="M269" s="54"/>
    </row>
    <row r="270" spans="13:13" ht="15.75" customHeight="1" x14ac:dyDescent="0.25">
      <c r="M270" s="54"/>
    </row>
    <row r="271" spans="13:13" ht="15.75" customHeight="1" x14ac:dyDescent="0.25">
      <c r="M271" s="54"/>
    </row>
    <row r="272" spans="13:13" ht="15.75" customHeight="1" x14ac:dyDescent="0.25">
      <c r="M272" s="54"/>
    </row>
    <row r="273" spans="13:13" ht="15.75" customHeight="1" x14ac:dyDescent="0.25">
      <c r="M273" s="54"/>
    </row>
    <row r="274" spans="13:13" ht="15.75" customHeight="1" x14ac:dyDescent="0.25">
      <c r="M274" s="54"/>
    </row>
    <row r="275" spans="13:13" ht="15.75" customHeight="1" x14ac:dyDescent="0.25">
      <c r="M275" s="54"/>
    </row>
    <row r="276" spans="13:13" ht="15.75" customHeight="1" x14ac:dyDescent="0.25">
      <c r="M276" s="54"/>
    </row>
    <row r="277" spans="13:13" ht="15.75" customHeight="1" x14ac:dyDescent="0.25">
      <c r="M277" s="54"/>
    </row>
    <row r="278" spans="13:13" ht="15.75" customHeight="1" x14ac:dyDescent="0.25">
      <c r="M278" s="54"/>
    </row>
    <row r="279" spans="13:13" ht="15.75" customHeight="1" x14ac:dyDescent="0.25">
      <c r="M279" s="54"/>
    </row>
    <row r="280" spans="13:13" ht="15.75" customHeight="1" x14ac:dyDescent="0.25">
      <c r="M280" s="54"/>
    </row>
    <row r="281" spans="13:13" ht="15.75" customHeight="1" x14ac:dyDescent="0.25">
      <c r="M281" s="54"/>
    </row>
    <row r="282" spans="13:13" ht="15.75" customHeight="1" x14ac:dyDescent="0.25">
      <c r="M282" s="54"/>
    </row>
    <row r="283" spans="13:13" ht="15.75" customHeight="1" x14ac:dyDescent="0.25">
      <c r="M283" s="54"/>
    </row>
    <row r="284" spans="13:13" ht="15.75" customHeight="1" x14ac:dyDescent="0.25">
      <c r="M284" s="54"/>
    </row>
    <row r="285" spans="13:13" ht="15.75" customHeight="1" x14ac:dyDescent="0.25">
      <c r="M285" s="54"/>
    </row>
    <row r="286" spans="13:13" ht="15.75" customHeight="1" x14ac:dyDescent="0.25">
      <c r="M286" s="54"/>
    </row>
    <row r="287" spans="13:13" ht="15.75" customHeight="1" x14ac:dyDescent="0.25">
      <c r="M287" s="54"/>
    </row>
    <row r="288" spans="13:13" ht="15.75" customHeight="1" x14ac:dyDescent="0.25">
      <c r="M288" s="54"/>
    </row>
    <row r="289" spans="13:13" ht="15.75" customHeight="1" x14ac:dyDescent="0.25">
      <c r="M289" s="54"/>
    </row>
    <row r="290" spans="13:13" ht="15.75" customHeight="1" x14ac:dyDescent="0.25">
      <c r="M290" s="54"/>
    </row>
    <row r="291" spans="13:13" ht="15.75" customHeight="1" x14ac:dyDescent="0.25">
      <c r="M291" s="54"/>
    </row>
    <row r="292" spans="13:13" ht="15.75" customHeight="1" x14ac:dyDescent="0.25">
      <c r="M292" s="54"/>
    </row>
    <row r="293" spans="13:13" ht="15.75" customHeight="1" x14ac:dyDescent="0.25">
      <c r="M293" s="54"/>
    </row>
    <row r="294" spans="13:13" ht="15.75" customHeight="1" x14ac:dyDescent="0.25">
      <c r="M294" s="54"/>
    </row>
    <row r="295" spans="13:13" ht="15.75" customHeight="1" x14ac:dyDescent="0.25">
      <c r="M295" s="54"/>
    </row>
    <row r="296" spans="13:13" ht="15.75" customHeight="1" x14ac:dyDescent="0.25">
      <c r="M296" s="54"/>
    </row>
    <row r="297" spans="13:13" ht="15.75" customHeight="1" x14ac:dyDescent="0.25">
      <c r="M297" s="54"/>
    </row>
    <row r="298" spans="13:13" ht="15.75" customHeight="1" x14ac:dyDescent="0.25">
      <c r="M298" s="54"/>
    </row>
    <row r="299" spans="13:13" ht="15.75" customHeight="1" x14ac:dyDescent="0.25">
      <c r="M299" s="54"/>
    </row>
    <row r="300" spans="13:13" ht="15.75" customHeight="1" x14ac:dyDescent="0.25">
      <c r="M300" s="54"/>
    </row>
    <row r="301" spans="13:13" ht="15.75" customHeight="1" x14ac:dyDescent="0.25">
      <c r="M301" s="54"/>
    </row>
    <row r="302" spans="13:13" ht="15.75" customHeight="1" x14ac:dyDescent="0.25">
      <c r="M302" s="54"/>
    </row>
    <row r="303" spans="13:13" ht="15.75" customHeight="1" x14ac:dyDescent="0.25">
      <c r="M303" s="54"/>
    </row>
    <row r="304" spans="13:13" ht="15.75" customHeight="1" x14ac:dyDescent="0.25">
      <c r="M304" s="54"/>
    </row>
    <row r="305" spans="13:13" ht="15.75" customHeight="1" x14ac:dyDescent="0.25">
      <c r="M305" s="54"/>
    </row>
    <row r="306" spans="13:13" ht="15.75" customHeight="1" x14ac:dyDescent="0.25">
      <c r="M306" s="54"/>
    </row>
    <row r="307" spans="13:13" ht="15.75" customHeight="1" x14ac:dyDescent="0.25">
      <c r="M307" s="54"/>
    </row>
    <row r="308" spans="13:13" ht="15.75" customHeight="1" x14ac:dyDescent="0.25">
      <c r="M308" s="54"/>
    </row>
    <row r="309" spans="13:13" ht="15.75" customHeight="1" x14ac:dyDescent="0.25">
      <c r="M309" s="54"/>
    </row>
    <row r="310" spans="13:13" ht="15.75" customHeight="1" x14ac:dyDescent="0.25">
      <c r="M310" s="54"/>
    </row>
    <row r="311" spans="13:13" ht="15.75" customHeight="1" x14ac:dyDescent="0.25">
      <c r="M311" s="54"/>
    </row>
    <row r="312" spans="13:13" ht="15.75" customHeight="1" x14ac:dyDescent="0.25">
      <c r="M312" s="54"/>
    </row>
    <row r="313" spans="13:13" ht="15.75" customHeight="1" x14ac:dyDescent="0.25">
      <c r="M313" s="54"/>
    </row>
    <row r="314" spans="13:13" ht="15.75" customHeight="1" x14ac:dyDescent="0.25">
      <c r="M314" s="54"/>
    </row>
    <row r="315" spans="13:13" ht="15.75" customHeight="1" x14ac:dyDescent="0.25">
      <c r="M315" s="54"/>
    </row>
    <row r="316" spans="13:13" ht="15.75" customHeight="1" x14ac:dyDescent="0.25">
      <c r="M316" s="54"/>
    </row>
    <row r="317" spans="13:13" ht="15.75" customHeight="1" x14ac:dyDescent="0.25">
      <c r="M317" s="54"/>
    </row>
    <row r="318" spans="13:13" ht="15.75" customHeight="1" x14ac:dyDescent="0.25">
      <c r="M318" s="54"/>
    </row>
    <row r="319" spans="13:13" ht="15.75" customHeight="1" x14ac:dyDescent="0.25">
      <c r="M319" s="54"/>
    </row>
    <row r="320" spans="13:13" ht="15.75" customHeight="1" x14ac:dyDescent="0.25">
      <c r="M320" s="54"/>
    </row>
    <row r="321" spans="13:13" ht="15.75" customHeight="1" x14ac:dyDescent="0.25">
      <c r="M321" s="54"/>
    </row>
    <row r="322" spans="13:13" ht="15.75" customHeight="1" x14ac:dyDescent="0.25">
      <c r="M322" s="54"/>
    </row>
    <row r="323" spans="13:13" ht="15.75" customHeight="1" x14ac:dyDescent="0.25">
      <c r="M323" s="54"/>
    </row>
    <row r="324" spans="13:13" ht="15.75" customHeight="1" x14ac:dyDescent="0.25">
      <c r="M324" s="54"/>
    </row>
    <row r="325" spans="13:13" ht="15.75" customHeight="1" x14ac:dyDescent="0.25">
      <c r="M325" s="54"/>
    </row>
    <row r="326" spans="13:13" ht="15.75" customHeight="1" x14ac:dyDescent="0.25">
      <c r="M326" s="54"/>
    </row>
    <row r="327" spans="13:13" ht="15.75" customHeight="1" x14ac:dyDescent="0.25">
      <c r="M327" s="54"/>
    </row>
    <row r="328" spans="13:13" ht="15.75" customHeight="1" x14ac:dyDescent="0.25">
      <c r="M328" s="54"/>
    </row>
    <row r="329" spans="13:13" ht="15.75" customHeight="1" x14ac:dyDescent="0.25">
      <c r="M329" s="54"/>
    </row>
    <row r="330" spans="13:13" ht="15.75" customHeight="1" x14ac:dyDescent="0.25">
      <c r="M330" s="54"/>
    </row>
    <row r="331" spans="13:13" ht="15.75" customHeight="1" x14ac:dyDescent="0.25">
      <c r="M331" s="54"/>
    </row>
    <row r="332" spans="13:13" ht="15.75" customHeight="1" x14ac:dyDescent="0.25">
      <c r="M332" s="54"/>
    </row>
    <row r="333" spans="13:13" ht="15.75" customHeight="1" x14ac:dyDescent="0.25">
      <c r="M333" s="54"/>
    </row>
    <row r="334" spans="13:13" ht="15.75" customHeight="1" x14ac:dyDescent="0.25">
      <c r="M334" s="54"/>
    </row>
    <row r="335" spans="13:13" ht="15.75" customHeight="1" x14ac:dyDescent="0.25">
      <c r="M335" s="54"/>
    </row>
    <row r="336" spans="13:13" ht="15.75" customHeight="1" x14ac:dyDescent="0.25">
      <c r="M336" s="54"/>
    </row>
    <row r="337" spans="13:13" ht="15.75" customHeight="1" x14ac:dyDescent="0.25">
      <c r="M337" s="54"/>
    </row>
    <row r="338" spans="13:13" ht="15.75" customHeight="1" x14ac:dyDescent="0.25">
      <c r="M338" s="54"/>
    </row>
    <row r="339" spans="13:13" ht="15.75" customHeight="1" x14ac:dyDescent="0.25">
      <c r="M339" s="54"/>
    </row>
    <row r="340" spans="13:13" ht="15.75" customHeight="1" x14ac:dyDescent="0.25">
      <c r="M340" s="54"/>
    </row>
    <row r="341" spans="13:13" ht="15.75" customHeight="1" x14ac:dyDescent="0.25">
      <c r="M341" s="54"/>
    </row>
    <row r="342" spans="13:13" ht="15.75" customHeight="1" x14ac:dyDescent="0.25">
      <c r="M342" s="54"/>
    </row>
    <row r="343" spans="13:13" ht="15.75" customHeight="1" x14ac:dyDescent="0.25">
      <c r="M343" s="54"/>
    </row>
    <row r="344" spans="13:13" ht="15.75" customHeight="1" x14ac:dyDescent="0.25">
      <c r="M344" s="54"/>
    </row>
    <row r="345" spans="13:13" ht="15.75" customHeight="1" x14ac:dyDescent="0.25">
      <c r="M345" s="54"/>
    </row>
    <row r="346" spans="13:13" ht="15.75" customHeight="1" x14ac:dyDescent="0.25">
      <c r="M346" s="54"/>
    </row>
    <row r="347" spans="13:13" ht="15.75" customHeight="1" x14ac:dyDescent="0.25">
      <c r="M347" s="54"/>
    </row>
    <row r="348" spans="13:13" ht="15.75" customHeight="1" x14ac:dyDescent="0.25">
      <c r="M348" s="54"/>
    </row>
    <row r="349" spans="13:13" ht="15.75" customHeight="1" x14ac:dyDescent="0.25">
      <c r="M349" s="54"/>
    </row>
    <row r="350" spans="13:13" ht="15.75" customHeight="1" x14ac:dyDescent="0.25">
      <c r="M350" s="54"/>
    </row>
    <row r="351" spans="13:13" ht="15.75" customHeight="1" x14ac:dyDescent="0.25">
      <c r="M351" s="54"/>
    </row>
    <row r="352" spans="13:13" ht="15.75" customHeight="1" x14ac:dyDescent="0.25">
      <c r="M352" s="54"/>
    </row>
    <row r="353" spans="13:13" ht="15.75" customHeight="1" x14ac:dyDescent="0.25">
      <c r="M353" s="54"/>
    </row>
    <row r="354" spans="13:13" ht="15.75" customHeight="1" x14ac:dyDescent="0.25">
      <c r="M354" s="54"/>
    </row>
    <row r="355" spans="13:13" ht="15.75" customHeight="1" x14ac:dyDescent="0.25">
      <c r="M355" s="54"/>
    </row>
    <row r="356" spans="13:13" ht="15.75" customHeight="1" x14ac:dyDescent="0.25">
      <c r="M356" s="54"/>
    </row>
    <row r="357" spans="13:13" ht="15.75" customHeight="1" x14ac:dyDescent="0.25">
      <c r="M357" s="54"/>
    </row>
    <row r="358" spans="13:13" ht="15.75" customHeight="1" x14ac:dyDescent="0.25">
      <c r="M358" s="54"/>
    </row>
    <row r="359" spans="13:13" ht="15.75" customHeight="1" x14ac:dyDescent="0.25">
      <c r="M359" s="54"/>
    </row>
    <row r="360" spans="13:13" ht="15.75" customHeight="1" x14ac:dyDescent="0.25">
      <c r="M360" s="54"/>
    </row>
    <row r="361" spans="13:13" ht="15.75" customHeight="1" x14ac:dyDescent="0.25">
      <c r="M361" s="54"/>
    </row>
    <row r="362" spans="13:13" ht="15.75" customHeight="1" x14ac:dyDescent="0.25">
      <c r="M362" s="54"/>
    </row>
    <row r="363" spans="13:13" ht="15.75" customHeight="1" x14ac:dyDescent="0.25">
      <c r="M363" s="54"/>
    </row>
    <row r="364" spans="13:13" ht="15.75" customHeight="1" x14ac:dyDescent="0.25">
      <c r="M364" s="54"/>
    </row>
    <row r="365" spans="13:13" ht="15.75" customHeight="1" x14ac:dyDescent="0.25">
      <c r="M365" s="54"/>
    </row>
    <row r="366" spans="13:13" ht="15.75" customHeight="1" x14ac:dyDescent="0.25">
      <c r="M366" s="54"/>
    </row>
    <row r="367" spans="13:13" ht="15.75" customHeight="1" x14ac:dyDescent="0.25">
      <c r="M367" s="54"/>
    </row>
    <row r="368" spans="13:13" ht="15.75" customHeight="1" x14ac:dyDescent="0.25">
      <c r="M368" s="54"/>
    </row>
    <row r="369" spans="13:13" ht="15.75" customHeight="1" x14ac:dyDescent="0.25">
      <c r="M369" s="54"/>
    </row>
    <row r="370" spans="13:13" ht="15.75" customHeight="1" x14ac:dyDescent="0.25">
      <c r="M370" s="54"/>
    </row>
    <row r="371" spans="13:13" ht="15.75" customHeight="1" x14ac:dyDescent="0.25">
      <c r="M371" s="54"/>
    </row>
    <row r="372" spans="13:13" ht="15.75" customHeight="1" x14ac:dyDescent="0.25">
      <c r="M372" s="54"/>
    </row>
    <row r="373" spans="13:13" ht="15.75" customHeight="1" x14ac:dyDescent="0.25">
      <c r="M373" s="54"/>
    </row>
    <row r="374" spans="13:13" ht="15.75" customHeight="1" x14ac:dyDescent="0.25">
      <c r="M374" s="54"/>
    </row>
    <row r="375" spans="13:13" ht="15.75" customHeight="1" x14ac:dyDescent="0.25">
      <c r="M375" s="54"/>
    </row>
    <row r="376" spans="13:13" ht="15.75" customHeight="1" x14ac:dyDescent="0.25">
      <c r="M376" s="54"/>
    </row>
    <row r="377" spans="13:13" ht="15.75" customHeight="1" x14ac:dyDescent="0.25">
      <c r="M377" s="54"/>
    </row>
    <row r="378" spans="13:13" ht="15.75" customHeight="1" x14ac:dyDescent="0.25">
      <c r="M378" s="54"/>
    </row>
    <row r="379" spans="13:13" ht="15.75" customHeight="1" x14ac:dyDescent="0.25">
      <c r="M379" s="54"/>
    </row>
    <row r="380" spans="13:13" ht="15.75" customHeight="1" x14ac:dyDescent="0.25">
      <c r="M380" s="54"/>
    </row>
    <row r="381" spans="13:13" ht="15.75" customHeight="1" x14ac:dyDescent="0.25">
      <c r="M381" s="54"/>
    </row>
    <row r="382" spans="13:13" ht="15.75" customHeight="1" x14ac:dyDescent="0.25">
      <c r="M382" s="54"/>
    </row>
    <row r="383" spans="13:13" ht="15.75" customHeight="1" x14ac:dyDescent="0.25">
      <c r="M383" s="54"/>
    </row>
    <row r="384" spans="13:13" ht="15.75" customHeight="1" x14ac:dyDescent="0.25">
      <c r="M384" s="54"/>
    </row>
    <row r="385" spans="13:13" ht="15.75" customHeight="1" x14ac:dyDescent="0.25">
      <c r="M385" s="54"/>
    </row>
    <row r="386" spans="13:13" ht="15.75" customHeight="1" x14ac:dyDescent="0.25">
      <c r="M386" s="54"/>
    </row>
    <row r="387" spans="13:13" ht="15.75" customHeight="1" x14ac:dyDescent="0.25">
      <c r="M387" s="54"/>
    </row>
    <row r="388" spans="13:13" ht="15.75" customHeight="1" x14ac:dyDescent="0.25">
      <c r="M388" s="54"/>
    </row>
    <row r="389" spans="13:13" ht="15.75" customHeight="1" x14ac:dyDescent="0.25">
      <c r="M389" s="54"/>
    </row>
    <row r="390" spans="13:13" ht="15.75" customHeight="1" x14ac:dyDescent="0.25">
      <c r="M390" s="54"/>
    </row>
    <row r="391" spans="13:13" ht="15.75" customHeight="1" x14ac:dyDescent="0.25">
      <c r="M391" s="54"/>
    </row>
    <row r="392" spans="13:13" ht="15.75" customHeight="1" x14ac:dyDescent="0.25">
      <c r="M392" s="54"/>
    </row>
    <row r="393" spans="13:13" ht="15.75" customHeight="1" x14ac:dyDescent="0.25">
      <c r="M393" s="54"/>
    </row>
    <row r="394" spans="13:13" ht="15.75" customHeight="1" x14ac:dyDescent="0.25">
      <c r="M394" s="54"/>
    </row>
    <row r="395" spans="13:13" ht="15.75" customHeight="1" x14ac:dyDescent="0.25">
      <c r="M395" s="54"/>
    </row>
    <row r="396" spans="13:13" ht="15.75" customHeight="1" x14ac:dyDescent="0.25">
      <c r="M396" s="54"/>
    </row>
    <row r="397" spans="13:13" ht="15.75" customHeight="1" x14ac:dyDescent="0.25">
      <c r="M397" s="54"/>
    </row>
    <row r="398" spans="13:13" ht="15.75" customHeight="1" x14ac:dyDescent="0.25">
      <c r="M398" s="54"/>
    </row>
    <row r="399" spans="13:13" ht="15.75" customHeight="1" x14ac:dyDescent="0.25">
      <c r="M399" s="54"/>
    </row>
    <row r="400" spans="13:13" ht="15.75" customHeight="1" x14ac:dyDescent="0.25">
      <c r="M400" s="54"/>
    </row>
    <row r="401" spans="13:13" ht="15.75" customHeight="1" x14ac:dyDescent="0.25">
      <c r="M401" s="54"/>
    </row>
    <row r="402" spans="13:13" ht="15.75" customHeight="1" x14ac:dyDescent="0.25">
      <c r="M402" s="54"/>
    </row>
    <row r="403" spans="13:13" ht="15.75" customHeight="1" x14ac:dyDescent="0.25">
      <c r="M403" s="54"/>
    </row>
    <row r="404" spans="13:13" ht="15.75" customHeight="1" x14ac:dyDescent="0.25">
      <c r="M404" s="54"/>
    </row>
    <row r="405" spans="13:13" ht="15.75" customHeight="1" x14ac:dyDescent="0.25">
      <c r="M405" s="54"/>
    </row>
    <row r="406" spans="13:13" ht="15.75" customHeight="1" x14ac:dyDescent="0.25">
      <c r="M406" s="54"/>
    </row>
    <row r="407" spans="13:13" ht="15.75" customHeight="1" x14ac:dyDescent="0.25">
      <c r="M407" s="54"/>
    </row>
    <row r="408" spans="13:13" ht="15.75" customHeight="1" x14ac:dyDescent="0.25">
      <c r="M408" s="54"/>
    </row>
    <row r="409" spans="13:13" ht="15.75" customHeight="1" x14ac:dyDescent="0.25">
      <c r="M409" s="54"/>
    </row>
    <row r="410" spans="13:13" ht="15.75" customHeight="1" x14ac:dyDescent="0.25">
      <c r="M410" s="54"/>
    </row>
    <row r="411" spans="13:13" ht="15.75" customHeight="1" x14ac:dyDescent="0.25">
      <c r="M411" s="54"/>
    </row>
    <row r="412" spans="13:13" ht="15.75" customHeight="1" x14ac:dyDescent="0.25">
      <c r="M412" s="54"/>
    </row>
    <row r="413" spans="13:13" ht="15.75" customHeight="1" x14ac:dyDescent="0.25">
      <c r="M413" s="54"/>
    </row>
    <row r="414" spans="13:13" ht="15.75" customHeight="1" x14ac:dyDescent="0.25">
      <c r="M414" s="54"/>
    </row>
    <row r="415" spans="13:13" ht="15.75" customHeight="1" x14ac:dyDescent="0.25">
      <c r="M415" s="54"/>
    </row>
    <row r="416" spans="13:13" ht="15.75" customHeight="1" x14ac:dyDescent="0.25">
      <c r="M416" s="54"/>
    </row>
    <row r="417" spans="13:13" ht="15.75" customHeight="1" x14ac:dyDescent="0.25">
      <c r="M417" s="54"/>
    </row>
    <row r="418" spans="13:13" ht="15.75" customHeight="1" x14ac:dyDescent="0.25">
      <c r="M418" s="54"/>
    </row>
    <row r="419" spans="13:13" ht="15.75" customHeight="1" x14ac:dyDescent="0.25">
      <c r="M419" s="54"/>
    </row>
    <row r="420" spans="13:13" ht="15.75" customHeight="1" x14ac:dyDescent="0.25">
      <c r="M420" s="54"/>
    </row>
    <row r="421" spans="13:13" ht="15.75" customHeight="1" x14ac:dyDescent="0.25">
      <c r="M421" s="54"/>
    </row>
    <row r="422" spans="13:13" ht="15.75" customHeight="1" x14ac:dyDescent="0.25">
      <c r="M422" s="54"/>
    </row>
    <row r="423" spans="13:13" ht="15.75" customHeight="1" x14ac:dyDescent="0.25">
      <c r="M423" s="54"/>
    </row>
    <row r="424" spans="13:13" ht="15.75" customHeight="1" x14ac:dyDescent="0.25">
      <c r="M424" s="54"/>
    </row>
    <row r="425" spans="13:13" ht="15.75" customHeight="1" x14ac:dyDescent="0.25">
      <c r="M425" s="54"/>
    </row>
    <row r="426" spans="13:13" ht="15.75" customHeight="1" x14ac:dyDescent="0.25">
      <c r="M426" s="54"/>
    </row>
    <row r="427" spans="13:13" ht="15.75" customHeight="1" x14ac:dyDescent="0.25">
      <c r="M427" s="54"/>
    </row>
    <row r="428" spans="13:13" ht="15.75" customHeight="1" x14ac:dyDescent="0.25">
      <c r="M428" s="54"/>
    </row>
    <row r="429" spans="13:13" ht="15.75" customHeight="1" x14ac:dyDescent="0.25">
      <c r="M429" s="54"/>
    </row>
    <row r="430" spans="13:13" ht="15.75" customHeight="1" x14ac:dyDescent="0.25">
      <c r="M430" s="54"/>
    </row>
    <row r="431" spans="13:13" ht="15.75" customHeight="1" x14ac:dyDescent="0.25">
      <c r="M431" s="54"/>
    </row>
    <row r="432" spans="13:13" ht="15.75" customHeight="1" x14ac:dyDescent="0.25">
      <c r="M432" s="54"/>
    </row>
    <row r="433" spans="13:13" ht="15.75" customHeight="1" x14ac:dyDescent="0.25">
      <c r="M433" s="54"/>
    </row>
    <row r="434" spans="13:13" ht="15.75" customHeight="1" x14ac:dyDescent="0.25">
      <c r="M434" s="54"/>
    </row>
    <row r="435" spans="13:13" ht="15.75" customHeight="1" x14ac:dyDescent="0.25">
      <c r="M435" s="54"/>
    </row>
    <row r="436" spans="13:13" ht="15.75" customHeight="1" x14ac:dyDescent="0.25">
      <c r="M436" s="54"/>
    </row>
    <row r="437" spans="13:13" ht="15.75" customHeight="1" x14ac:dyDescent="0.25">
      <c r="M437" s="54"/>
    </row>
    <row r="438" spans="13:13" ht="15.75" customHeight="1" x14ac:dyDescent="0.25">
      <c r="M438" s="54"/>
    </row>
    <row r="439" spans="13:13" ht="15.75" customHeight="1" x14ac:dyDescent="0.25">
      <c r="M439" s="54"/>
    </row>
    <row r="440" spans="13:13" ht="15.75" customHeight="1" x14ac:dyDescent="0.25">
      <c r="M440" s="54"/>
    </row>
    <row r="441" spans="13:13" ht="15.75" customHeight="1" x14ac:dyDescent="0.25">
      <c r="M441" s="54"/>
    </row>
    <row r="442" spans="13:13" ht="15.75" customHeight="1" x14ac:dyDescent="0.25">
      <c r="M442" s="54"/>
    </row>
    <row r="443" spans="13:13" ht="15.75" customHeight="1" x14ac:dyDescent="0.25">
      <c r="M443" s="54"/>
    </row>
    <row r="444" spans="13:13" ht="15.75" customHeight="1" x14ac:dyDescent="0.25">
      <c r="M444" s="54"/>
    </row>
    <row r="445" spans="13:13" ht="15.75" customHeight="1" x14ac:dyDescent="0.25">
      <c r="M445" s="54"/>
    </row>
    <row r="446" spans="13:13" ht="15.75" customHeight="1" x14ac:dyDescent="0.25">
      <c r="M446" s="54"/>
    </row>
    <row r="447" spans="13:13" ht="15.75" customHeight="1" x14ac:dyDescent="0.25">
      <c r="M447" s="54"/>
    </row>
    <row r="448" spans="13:13" ht="15.75" customHeight="1" x14ac:dyDescent="0.25">
      <c r="M448" s="54"/>
    </row>
    <row r="449" spans="13:13" ht="15.75" customHeight="1" x14ac:dyDescent="0.25">
      <c r="M449" s="54"/>
    </row>
    <row r="450" spans="13:13" ht="15.75" customHeight="1" x14ac:dyDescent="0.25">
      <c r="M450" s="54"/>
    </row>
    <row r="451" spans="13:13" ht="15.75" customHeight="1" x14ac:dyDescent="0.25">
      <c r="M451" s="54"/>
    </row>
    <row r="452" spans="13:13" ht="15.75" customHeight="1" x14ac:dyDescent="0.25">
      <c r="M452" s="54"/>
    </row>
    <row r="453" spans="13:13" ht="15.75" customHeight="1" x14ac:dyDescent="0.25">
      <c r="M453" s="54"/>
    </row>
    <row r="454" spans="13:13" ht="15.75" customHeight="1" x14ac:dyDescent="0.25">
      <c r="M454" s="54"/>
    </row>
    <row r="455" spans="13:13" ht="15.75" customHeight="1" x14ac:dyDescent="0.25">
      <c r="M455" s="54"/>
    </row>
    <row r="456" spans="13:13" ht="15.75" customHeight="1" x14ac:dyDescent="0.25">
      <c r="M456" s="54"/>
    </row>
    <row r="457" spans="13:13" ht="15.75" customHeight="1" x14ac:dyDescent="0.25">
      <c r="M457" s="54"/>
    </row>
    <row r="458" spans="13:13" ht="15.75" customHeight="1" x14ac:dyDescent="0.25">
      <c r="M458" s="54"/>
    </row>
    <row r="459" spans="13:13" ht="15.75" customHeight="1" x14ac:dyDescent="0.25">
      <c r="M459" s="54"/>
    </row>
    <row r="460" spans="13:13" ht="15.75" customHeight="1" x14ac:dyDescent="0.25">
      <c r="M460" s="54"/>
    </row>
    <row r="461" spans="13:13" ht="15.75" customHeight="1" x14ac:dyDescent="0.25">
      <c r="M461" s="54"/>
    </row>
    <row r="462" spans="13:13" ht="15.75" customHeight="1" x14ac:dyDescent="0.25">
      <c r="M462" s="54"/>
    </row>
    <row r="463" spans="13:13" ht="15.75" customHeight="1" x14ac:dyDescent="0.25">
      <c r="M463" s="54"/>
    </row>
    <row r="464" spans="13:13" ht="15.75" customHeight="1" x14ac:dyDescent="0.25">
      <c r="M464" s="54"/>
    </row>
    <row r="465" spans="13:13" ht="15.75" customHeight="1" x14ac:dyDescent="0.25">
      <c r="M465" s="54"/>
    </row>
    <row r="466" spans="13:13" ht="15.75" customHeight="1" x14ac:dyDescent="0.25">
      <c r="M466" s="54"/>
    </row>
    <row r="467" spans="13:13" ht="15.75" customHeight="1" x14ac:dyDescent="0.25">
      <c r="M467" s="54"/>
    </row>
    <row r="468" spans="13:13" ht="15.75" customHeight="1" x14ac:dyDescent="0.25">
      <c r="M468" s="54"/>
    </row>
    <row r="469" spans="13:13" ht="15.75" customHeight="1" x14ac:dyDescent="0.25">
      <c r="M469" s="54"/>
    </row>
    <row r="470" spans="13:13" ht="15.75" customHeight="1" x14ac:dyDescent="0.25">
      <c r="M470" s="54"/>
    </row>
    <row r="471" spans="13:13" ht="15.75" customHeight="1" x14ac:dyDescent="0.25">
      <c r="M471" s="54"/>
    </row>
    <row r="472" spans="13:13" ht="15.75" customHeight="1" x14ac:dyDescent="0.25">
      <c r="M472" s="54"/>
    </row>
    <row r="473" spans="13:13" ht="15.75" customHeight="1" x14ac:dyDescent="0.25">
      <c r="M473" s="54"/>
    </row>
    <row r="474" spans="13:13" ht="15.75" customHeight="1" x14ac:dyDescent="0.25">
      <c r="M474" s="54"/>
    </row>
    <row r="475" spans="13:13" ht="15.75" customHeight="1" x14ac:dyDescent="0.25">
      <c r="M475" s="54"/>
    </row>
    <row r="476" spans="13:13" ht="15.75" customHeight="1" x14ac:dyDescent="0.25">
      <c r="M476" s="54"/>
    </row>
    <row r="477" spans="13:13" ht="15.75" customHeight="1" x14ac:dyDescent="0.25">
      <c r="M477" s="54"/>
    </row>
    <row r="478" spans="13:13" ht="15.75" customHeight="1" x14ac:dyDescent="0.25">
      <c r="M478" s="54"/>
    </row>
    <row r="479" spans="13:13" ht="15.75" customHeight="1" x14ac:dyDescent="0.25">
      <c r="M479" s="54"/>
    </row>
    <row r="480" spans="13:13" ht="15.75" customHeight="1" x14ac:dyDescent="0.25">
      <c r="M480" s="54"/>
    </row>
    <row r="481" spans="13:13" ht="15.75" customHeight="1" x14ac:dyDescent="0.25">
      <c r="M481" s="54"/>
    </row>
    <row r="482" spans="13:13" ht="15.75" customHeight="1" x14ac:dyDescent="0.25">
      <c r="M482" s="54"/>
    </row>
    <row r="483" spans="13:13" ht="15.75" customHeight="1" x14ac:dyDescent="0.25">
      <c r="M483" s="54"/>
    </row>
    <row r="484" spans="13:13" ht="15.75" customHeight="1" x14ac:dyDescent="0.25">
      <c r="M484" s="54"/>
    </row>
    <row r="485" spans="13:13" ht="15.75" customHeight="1" x14ac:dyDescent="0.25">
      <c r="M485" s="54"/>
    </row>
    <row r="486" spans="13:13" ht="15.75" customHeight="1" x14ac:dyDescent="0.25">
      <c r="M486" s="54"/>
    </row>
    <row r="487" spans="13:13" ht="15.75" customHeight="1" x14ac:dyDescent="0.25">
      <c r="M487" s="54"/>
    </row>
    <row r="488" spans="13:13" ht="15.75" customHeight="1" x14ac:dyDescent="0.25">
      <c r="M488" s="54"/>
    </row>
    <row r="489" spans="13:13" ht="15.75" customHeight="1" x14ac:dyDescent="0.25">
      <c r="M489" s="54"/>
    </row>
    <row r="490" spans="13:13" ht="15.75" customHeight="1" x14ac:dyDescent="0.25">
      <c r="M490" s="54"/>
    </row>
    <row r="491" spans="13:13" ht="15.75" customHeight="1" x14ac:dyDescent="0.25">
      <c r="M491" s="54"/>
    </row>
    <row r="492" spans="13:13" ht="15.75" customHeight="1" x14ac:dyDescent="0.25">
      <c r="M492" s="54"/>
    </row>
    <row r="493" spans="13:13" ht="15.75" customHeight="1" x14ac:dyDescent="0.25">
      <c r="M493" s="54"/>
    </row>
    <row r="494" spans="13:13" ht="15.75" customHeight="1" x14ac:dyDescent="0.25">
      <c r="M494" s="54"/>
    </row>
    <row r="495" spans="13:13" ht="15.75" customHeight="1" x14ac:dyDescent="0.25">
      <c r="M495" s="54"/>
    </row>
    <row r="496" spans="13:13" ht="15.75" customHeight="1" x14ac:dyDescent="0.25">
      <c r="M496" s="54"/>
    </row>
    <row r="497" spans="13:13" ht="15.75" customHeight="1" x14ac:dyDescent="0.25">
      <c r="M497" s="54"/>
    </row>
    <row r="498" spans="13:13" ht="15.75" customHeight="1" x14ac:dyDescent="0.25">
      <c r="M498" s="54"/>
    </row>
    <row r="499" spans="13:13" ht="15.75" customHeight="1" x14ac:dyDescent="0.25">
      <c r="M499" s="54"/>
    </row>
    <row r="500" spans="13:13" ht="15.75" customHeight="1" x14ac:dyDescent="0.25">
      <c r="M500" s="54"/>
    </row>
    <row r="501" spans="13:13" ht="15.75" customHeight="1" x14ac:dyDescent="0.25">
      <c r="M501" s="54"/>
    </row>
    <row r="502" spans="13:13" ht="15.75" customHeight="1" x14ac:dyDescent="0.25">
      <c r="M502" s="54"/>
    </row>
    <row r="503" spans="13:13" ht="15.75" customHeight="1" x14ac:dyDescent="0.25">
      <c r="M503" s="54"/>
    </row>
    <row r="504" spans="13:13" ht="15.75" customHeight="1" x14ac:dyDescent="0.25">
      <c r="M504" s="54"/>
    </row>
    <row r="505" spans="13:13" ht="15.75" customHeight="1" x14ac:dyDescent="0.25">
      <c r="M505" s="54"/>
    </row>
    <row r="506" spans="13:13" ht="15.75" customHeight="1" x14ac:dyDescent="0.25">
      <c r="M506" s="54"/>
    </row>
    <row r="507" spans="13:13" ht="15.75" customHeight="1" x14ac:dyDescent="0.25">
      <c r="M507" s="54"/>
    </row>
    <row r="508" spans="13:13" ht="15.75" customHeight="1" x14ac:dyDescent="0.25">
      <c r="M508" s="54"/>
    </row>
    <row r="509" spans="13:13" ht="15.75" customHeight="1" x14ac:dyDescent="0.25">
      <c r="M509" s="54"/>
    </row>
    <row r="510" spans="13:13" ht="15.75" customHeight="1" x14ac:dyDescent="0.25">
      <c r="M510" s="54"/>
    </row>
    <row r="511" spans="13:13" ht="15.75" customHeight="1" x14ac:dyDescent="0.25">
      <c r="M511" s="54"/>
    </row>
    <row r="512" spans="13:13" ht="15.75" customHeight="1" x14ac:dyDescent="0.25">
      <c r="M512" s="54"/>
    </row>
    <row r="513" spans="13:13" ht="15.75" customHeight="1" x14ac:dyDescent="0.25">
      <c r="M513" s="54"/>
    </row>
    <row r="514" spans="13:13" ht="15.75" customHeight="1" x14ac:dyDescent="0.25">
      <c r="M514" s="54"/>
    </row>
    <row r="515" spans="13:13" ht="15.75" customHeight="1" x14ac:dyDescent="0.25">
      <c r="M515" s="54"/>
    </row>
    <row r="516" spans="13:13" ht="15.75" customHeight="1" x14ac:dyDescent="0.25">
      <c r="M516" s="54"/>
    </row>
    <row r="517" spans="13:13" ht="15.75" customHeight="1" x14ac:dyDescent="0.25">
      <c r="M517" s="54"/>
    </row>
    <row r="518" spans="13:13" ht="15.75" customHeight="1" x14ac:dyDescent="0.25">
      <c r="M518" s="54"/>
    </row>
    <row r="519" spans="13:13" ht="15.75" customHeight="1" x14ac:dyDescent="0.25">
      <c r="M519" s="54"/>
    </row>
    <row r="520" spans="13:13" ht="15.75" customHeight="1" x14ac:dyDescent="0.25">
      <c r="M520" s="54"/>
    </row>
    <row r="521" spans="13:13" ht="15.75" customHeight="1" x14ac:dyDescent="0.25">
      <c r="M521" s="54"/>
    </row>
    <row r="522" spans="13:13" ht="15.75" customHeight="1" x14ac:dyDescent="0.25">
      <c r="M522" s="54"/>
    </row>
    <row r="523" spans="13:13" ht="15.75" customHeight="1" x14ac:dyDescent="0.25">
      <c r="M523" s="54"/>
    </row>
    <row r="524" spans="13:13" ht="15.75" customHeight="1" x14ac:dyDescent="0.25">
      <c r="M524" s="54"/>
    </row>
    <row r="525" spans="13:13" ht="15.75" customHeight="1" x14ac:dyDescent="0.25">
      <c r="M525" s="54"/>
    </row>
    <row r="526" spans="13:13" ht="15.75" customHeight="1" x14ac:dyDescent="0.25">
      <c r="M526" s="54"/>
    </row>
    <row r="527" spans="13:13" ht="15.75" customHeight="1" x14ac:dyDescent="0.25">
      <c r="M527" s="54"/>
    </row>
    <row r="528" spans="13:13" ht="15.75" customHeight="1" x14ac:dyDescent="0.25">
      <c r="M528" s="54"/>
    </row>
    <row r="529" spans="13:13" ht="15.75" customHeight="1" x14ac:dyDescent="0.25">
      <c r="M529" s="54"/>
    </row>
    <row r="530" spans="13:13" ht="15.75" customHeight="1" x14ac:dyDescent="0.25">
      <c r="M530" s="54"/>
    </row>
    <row r="531" spans="13:13" ht="15.75" customHeight="1" x14ac:dyDescent="0.25">
      <c r="M531" s="54"/>
    </row>
    <row r="532" spans="13:13" ht="15.75" customHeight="1" x14ac:dyDescent="0.25">
      <c r="M532" s="54"/>
    </row>
    <row r="533" spans="13:13" ht="15.75" customHeight="1" x14ac:dyDescent="0.25">
      <c r="M533" s="54"/>
    </row>
    <row r="534" spans="13:13" ht="15.75" customHeight="1" x14ac:dyDescent="0.25">
      <c r="M534" s="54"/>
    </row>
    <row r="535" spans="13:13" ht="15.75" customHeight="1" x14ac:dyDescent="0.25">
      <c r="M535" s="54"/>
    </row>
    <row r="536" spans="13:13" ht="15.75" customHeight="1" x14ac:dyDescent="0.25">
      <c r="M536" s="54"/>
    </row>
    <row r="537" spans="13:13" ht="15.75" customHeight="1" x14ac:dyDescent="0.25">
      <c r="M537" s="54"/>
    </row>
    <row r="538" spans="13:13" ht="15.75" customHeight="1" x14ac:dyDescent="0.25">
      <c r="M538" s="54"/>
    </row>
    <row r="539" spans="13:13" ht="15.75" customHeight="1" x14ac:dyDescent="0.25">
      <c r="M539" s="54"/>
    </row>
    <row r="540" spans="13:13" ht="15.75" customHeight="1" x14ac:dyDescent="0.25">
      <c r="M540" s="54"/>
    </row>
    <row r="541" spans="13:13" ht="15.75" customHeight="1" x14ac:dyDescent="0.25">
      <c r="M541" s="54"/>
    </row>
    <row r="542" spans="13:13" ht="15.75" customHeight="1" x14ac:dyDescent="0.25">
      <c r="M542" s="54"/>
    </row>
    <row r="543" spans="13:13" ht="15.75" customHeight="1" x14ac:dyDescent="0.25">
      <c r="M543" s="54"/>
    </row>
    <row r="544" spans="13:13" ht="15.75" customHeight="1" x14ac:dyDescent="0.25">
      <c r="M544" s="54"/>
    </row>
    <row r="545" spans="13:13" ht="15.75" customHeight="1" x14ac:dyDescent="0.25">
      <c r="M545" s="54"/>
    </row>
    <row r="546" spans="13:13" ht="15.75" customHeight="1" x14ac:dyDescent="0.25">
      <c r="M546" s="54"/>
    </row>
    <row r="547" spans="13:13" ht="15.75" customHeight="1" x14ac:dyDescent="0.25">
      <c r="M547" s="54"/>
    </row>
    <row r="548" spans="13:13" ht="15.75" customHeight="1" x14ac:dyDescent="0.25">
      <c r="M548" s="54"/>
    </row>
    <row r="549" spans="13:13" ht="15.75" customHeight="1" x14ac:dyDescent="0.25">
      <c r="M549" s="54"/>
    </row>
    <row r="550" spans="13:13" ht="15.75" customHeight="1" x14ac:dyDescent="0.25">
      <c r="M550" s="54"/>
    </row>
    <row r="551" spans="13:13" ht="15.75" customHeight="1" x14ac:dyDescent="0.25">
      <c r="M551" s="54"/>
    </row>
    <row r="552" spans="13:13" ht="15.75" customHeight="1" x14ac:dyDescent="0.25">
      <c r="M552" s="54"/>
    </row>
    <row r="553" spans="13:13" ht="15.75" customHeight="1" x14ac:dyDescent="0.25">
      <c r="M553" s="54"/>
    </row>
    <row r="554" spans="13:13" ht="15.75" customHeight="1" x14ac:dyDescent="0.25">
      <c r="M554" s="54"/>
    </row>
    <row r="555" spans="13:13" ht="15.75" customHeight="1" x14ac:dyDescent="0.25">
      <c r="M555" s="54"/>
    </row>
    <row r="556" spans="13:13" ht="15.75" customHeight="1" x14ac:dyDescent="0.25">
      <c r="M556" s="54"/>
    </row>
    <row r="557" spans="13:13" ht="15.75" customHeight="1" x14ac:dyDescent="0.25">
      <c r="M557" s="54"/>
    </row>
    <row r="558" spans="13:13" ht="15.75" customHeight="1" x14ac:dyDescent="0.25">
      <c r="M558" s="54"/>
    </row>
    <row r="559" spans="13:13" ht="15.75" customHeight="1" x14ac:dyDescent="0.25">
      <c r="M559" s="54"/>
    </row>
    <row r="560" spans="13:13" ht="15.75" customHeight="1" x14ac:dyDescent="0.25">
      <c r="M560" s="54"/>
    </row>
    <row r="561" spans="13:13" ht="15.75" customHeight="1" x14ac:dyDescent="0.25">
      <c r="M561" s="54"/>
    </row>
    <row r="562" spans="13:13" ht="15.75" customHeight="1" x14ac:dyDescent="0.25">
      <c r="M562" s="54"/>
    </row>
    <row r="563" spans="13:13" ht="15.75" customHeight="1" x14ac:dyDescent="0.25">
      <c r="M563" s="54"/>
    </row>
    <row r="564" spans="13:13" ht="15.75" customHeight="1" x14ac:dyDescent="0.25">
      <c r="M564" s="54"/>
    </row>
    <row r="565" spans="13:13" ht="15.75" customHeight="1" x14ac:dyDescent="0.25">
      <c r="M565" s="54"/>
    </row>
    <row r="566" spans="13:13" ht="15.75" customHeight="1" x14ac:dyDescent="0.25">
      <c r="M566" s="54"/>
    </row>
    <row r="567" spans="13:13" ht="15.75" customHeight="1" x14ac:dyDescent="0.25">
      <c r="M567" s="54"/>
    </row>
    <row r="568" spans="13:13" ht="15.75" customHeight="1" x14ac:dyDescent="0.25">
      <c r="M568" s="54"/>
    </row>
    <row r="569" spans="13:13" ht="15.75" customHeight="1" x14ac:dyDescent="0.25">
      <c r="M569" s="54"/>
    </row>
    <row r="570" spans="13:13" ht="15.75" customHeight="1" x14ac:dyDescent="0.25">
      <c r="M570" s="54"/>
    </row>
    <row r="571" spans="13:13" ht="15.75" customHeight="1" x14ac:dyDescent="0.25">
      <c r="M571" s="54"/>
    </row>
    <row r="572" spans="13:13" ht="15.75" customHeight="1" x14ac:dyDescent="0.25">
      <c r="M572" s="54"/>
    </row>
    <row r="573" spans="13:13" ht="15.75" customHeight="1" x14ac:dyDescent="0.25">
      <c r="M573" s="54"/>
    </row>
    <row r="574" spans="13:13" ht="15.75" customHeight="1" x14ac:dyDescent="0.25">
      <c r="M574" s="54"/>
    </row>
    <row r="575" spans="13:13" ht="15.75" customHeight="1" x14ac:dyDescent="0.25">
      <c r="M575" s="54"/>
    </row>
    <row r="576" spans="13:13" ht="15.75" customHeight="1" x14ac:dyDescent="0.25">
      <c r="M576" s="54"/>
    </row>
    <row r="577" spans="13:13" ht="15.75" customHeight="1" x14ac:dyDescent="0.25">
      <c r="M577" s="54"/>
    </row>
    <row r="578" spans="13:13" ht="15.75" customHeight="1" x14ac:dyDescent="0.25">
      <c r="M578" s="54"/>
    </row>
    <row r="579" spans="13:13" ht="15.75" customHeight="1" x14ac:dyDescent="0.25">
      <c r="M579" s="54"/>
    </row>
    <row r="580" spans="13:13" ht="15.75" customHeight="1" x14ac:dyDescent="0.25">
      <c r="M580" s="54"/>
    </row>
    <row r="581" spans="13:13" ht="15.75" customHeight="1" x14ac:dyDescent="0.25">
      <c r="M581" s="54"/>
    </row>
    <row r="582" spans="13:13" ht="15.75" customHeight="1" x14ac:dyDescent="0.25">
      <c r="M582" s="54"/>
    </row>
    <row r="583" spans="13:13" ht="15.75" customHeight="1" x14ac:dyDescent="0.25">
      <c r="M583" s="54"/>
    </row>
    <row r="584" spans="13:13" ht="15.75" customHeight="1" x14ac:dyDescent="0.25">
      <c r="M584" s="54"/>
    </row>
    <row r="585" spans="13:13" ht="15.75" customHeight="1" x14ac:dyDescent="0.25">
      <c r="M585" s="54"/>
    </row>
    <row r="586" spans="13:13" ht="15.75" customHeight="1" x14ac:dyDescent="0.25">
      <c r="M586" s="54"/>
    </row>
    <row r="587" spans="13:13" ht="15.75" customHeight="1" x14ac:dyDescent="0.25">
      <c r="M587" s="54"/>
    </row>
    <row r="588" spans="13:13" ht="15.75" customHeight="1" x14ac:dyDescent="0.25">
      <c r="M588" s="54"/>
    </row>
    <row r="589" spans="13:13" ht="15.75" customHeight="1" x14ac:dyDescent="0.25">
      <c r="M589" s="54"/>
    </row>
    <row r="590" spans="13:13" ht="15.75" customHeight="1" x14ac:dyDescent="0.25">
      <c r="M590" s="54"/>
    </row>
    <row r="591" spans="13:13" ht="15.75" customHeight="1" x14ac:dyDescent="0.25">
      <c r="M591" s="54"/>
    </row>
    <row r="592" spans="13:13" ht="15.75" customHeight="1" x14ac:dyDescent="0.25">
      <c r="M592" s="54"/>
    </row>
    <row r="593" spans="13:13" ht="15.75" customHeight="1" x14ac:dyDescent="0.25">
      <c r="M593" s="54"/>
    </row>
    <row r="594" spans="13:13" ht="15.75" customHeight="1" x14ac:dyDescent="0.25">
      <c r="M594" s="54"/>
    </row>
    <row r="595" spans="13:13" ht="15.75" customHeight="1" x14ac:dyDescent="0.25">
      <c r="M595" s="54"/>
    </row>
    <row r="596" spans="13:13" ht="15.75" customHeight="1" x14ac:dyDescent="0.25">
      <c r="M596" s="54"/>
    </row>
    <row r="597" spans="13:13" ht="15.75" customHeight="1" x14ac:dyDescent="0.25">
      <c r="M597" s="54"/>
    </row>
    <row r="598" spans="13:13" ht="15.75" customHeight="1" x14ac:dyDescent="0.25">
      <c r="M598" s="54"/>
    </row>
    <row r="599" spans="13:13" ht="15.75" customHeight="1" x14ac:dyDescent="0.25">
      <c r="M599" s="54"/>
    </row>
    <row r="600" spans="13:13" ht="15.75" customHeight="1" x14ac:dyDescent="0.25">
      <c r="M600" s="54"/>
    </row>
    <row r="601" spans="13:13" ht="15.75" customHeight="1" x14ac:dyDescent="0.25">
      <c r="M601" s="54"/>
    </row>
    <row r="602" spans="13:13" ht="15.75" customHeight="1" x14ac:dyDescent="0.25">
      <c r="M602" s="54"/>
    </row>
    <row r="603" spans="13:13" ht="15.75" customHeight="1" x14ac:dyDescent="0.25">
      <c r="M603" s="54"/>
    </row>
    <row r="604" spans="13:13" ht="15.75" customHeight="1" x14ac:dyDescent="0.25">
      <c r="M604" s="54"/>
    </row>
    <row r="605" spans="13:13" ht="15.75" customHeight="1" x14ac:dyDescent="0.25">
      <c r="M605" s="54"/>
    </row>
    <row r="606" spans="13:13" ht="15.75" customHeight="1" x14ac:dyDescent="0.25">
      <c r="M606" s="54"/>
    </row>
    <row r="607" spans="13:13" ht="15.75" customHeight="1" x14ac:dyDescent="0.25">
      <c r="M607" s="54"/>
    </row>
    <row r="608" spans="13:13" ht="15.75" customHeight="1" x14ac:dyDescent="0.25">
      <c r="M608" s="54"/>
    </row>
    <row r="609" spans="13:13" ht="15.75" customHeight="1" x14ac:dyDescent="0.25">
      <c r="M609" s="54"/>
    </row>
    <row r="610" spans="13:13" ht="15.75" customHeight="1" x14ac:dyDescent="0.25">
      <c r="M610" s="54"/>
    </row>
    <row r="611" spans="13:13" ht="15.75" customHeight="1" x14ac:dyDescent="0.25">
      <c r="M611" s="54"/>
    </row>
    <row r="612" spans="13:13" ht="15.75" customHeight="1" x14ac:dyDescent="0.25">
      <c r="M612" s="54"/>
    </row>
    <row r="613" spans="13:13" ht="15.75" customHeight="1" x14ac:dyDescent="0.25">
      <c r="M613" s="54"/>
    </row>
    <row r="614" spans="13:13" ht="15.75" customHeight="1" x14ac:dyDescent="0.25">
      <c r="M614" s="54"/>
    </row>
    <row r="615" spans="13:13" ht="15.75" customHeight="1" x14ac:dyDescent="0.25">
      <c r="M615" s="54"/>
    </row>
    <row r="616" spans="13:13" ht="15.75" customHeight="1" x14ac:dyDescent="0.25">
      <c r="M616" s="54"/>
    </row>
    <row r="617" spans="13:13" ht="15.75" customHeight="1" x14ac:dyDescent="0.25">
      <c r="M617" s="54"/>
    </row>
    <row r="618" spans="13:13" ht="15.75" customHeight="1" x14ac:dyDescent="0.25">
      <c r="M618" s="54"/>
    </row>
    <row r="619" spans="13:13" ht="15.75" customHeight="1" x14ac:dyDescent="0.25">
      <c r="M619" s="54"/>
    </row>
    <row r="620" spans="13:13" ht="15.75" customHeight="1" x14ac:dyDescent="0.25">
      <c r="M620" s="54"/>
    </row>
    <row r="621" spans="13:13" ht="15.75" customHeight="1" x14ac:dyDescent="0.25">
      <c r="M621" s="54"/>
    </row>
    <row r="622" spans="13:13" ht="15.75" customHeight="1" x14ac:dyDescent="0.25">
      <c r="M622" s="54"/>
    </row>
    <row r="623" spans="13:13" ht="15.75" customHeight="1" x14ac:dyDescent="0.25">
      <c r="M623" s="54"/>
    </row>
    <row r="624" spans="13:13" ht="15.75" customHeight="1" x14ac:dyDescent="0.25">
      <c r="M624" s="54"/>
    </row>
    <row r="625" spans="13:13" ht="15.75" customHeight="1" x14ac:dyDescent="0.25">
      <c r="M625" s="54"/>
    </row>
    <row r="626" spans="13:13" ht="15.75" customHeight="1" x14ac:dyDescent="0.25">
      <c r="M626" s="54"/>
    </row>
    <row r="627" spans="13:13" ht="15.75" customHeight="1" x14ac:dyDescent="0.25">
      <c r="M627" s="54"/>
    </row>
    <row r="628" spans="13:13" ht="15.75" customHeight="1" x14ac:dyDescent="0.25">
      <c r="M628" s="54"/>
    </row>
    <row r="629" spans="13:13" ht="15.75" customHeight="1" x14ac:dyDescent="0.25">
      <c r="M629" s="54"/>
    </row>
    <row r="630" spans="13:13" ht="15.75" customHeight="1" x14ac:dyDescent="0.25">
      <c r="M630" s="54"/>
    </row>
    <row r="631" spans="13:13" ht="15.75" customHeight="1" x14ac:dyDescent="0.25">
      <c r="M631" s="54"/>
    </row>
    <row r="632" spans="13:13" ht="15.75" customHeight="1" x14ac:dyDescent="0.25">
      <c r="M632" s="54"/>
    </row>
    <row r="633" spans="13:13" ht="15.75" customHeight="1" x14ac:dyDescent="0.25">
      <c r="M633" s="54"/>
    </row>
    <row r="634" spans="13:13" ht="15.75" customHeight="1" x14ac:dyDescent="0.25">
      <c r="M634" s="54"/>
    </row>
    <row r="635" spans="13:13" ht="15.75" customHeight="1" x14ac:dyDescent="0.25">
      <c r="M635" s="54"/>
    </row>
    <row r="636" spans="13:13" ht="15.75" customHeight="1" x14ac:dyDescent="0.25">
      <c r="M636" s="54"/>
    </row>
    <row r="637" spans="13:13" ht="15.75" customHeight="1" x14ac:dyDescent="0.25">
      <c r="M637" s="54"/>
    </row>
    <row r="638" spans="13:13" ht="15.75" customHeight="1" x14ac:dyDescent="0.25">
      <c r="M638" s="54"/>
    </row>
    <row r="639" spans="13:13" ht="15.75" customHeight="1" x14ac:dyDescent="0.25">
      <c r="M639" s="54"/>
    </row>
    <row r="640" spans="13:13" ht="15.75" customHeight="1" x14ac:dyDescent="0.25">
      <c r="M640" s="54"/>
    </row>
    <row r="641" spans="13:13" ht="15.75" customHeight="1" x14ac:dyDescent="0.25">
      <c r="M641" s="54"/>
    </row>
    <row r="642" spans="13:13" ht="15.75" customHeight="1" x14ac:dyDescent="0.25">
      <c r="M642" s="54"/>
    </row>
    <row r="643" spans="13:13" ht="15.75" customHeight="1" x14ac:dyDescent="0.25">
      <c r="M643" s="54"/>
    </row>
    <row r="644" spans="13:13" ht="15.75" customHeight="1" x14ac:dyDescent="0.25">
      <c r="M644" s="54"/>
    </row>
    <row r="645" spans="13:13" ht="15.75" customHeight="1" x14ac:dyDescent="0.25">
      <c r="M645" s="54"/>
    </row>
    <row r="646" spans="13:13" ht="15.75" customHeight="1" x14ac:dyDescent="0.25">
      <c r="M646" s="54"/>
    </row>
    <row r="647" spans="13:13" ht="15.75" customHeight="1" x14ac:dyDescent="0.25">
      <c r="M647" s="54"/>
    </row>
    <row r="648" spans="13:13" ht="15.75" customHeight="1" x14ac:dyDescent="0.25">
      <c r="M648" s="54"/>
    </row>
    <row r="649" spans="13:13" ht="15.75" customHeight="1" x14ac:dyDescent="0.25">
      <c r="M649" s="54"/>
    </row>
    <row r="650" spans="13:13" ht="15.75" customHeight="1" x14ac:dyDescent="0.25">
      <c r="M650" s="54"/>
    </row>
    <row r="651" spans="13:13" ht="15.75" customHeight="1" x14ac:dyDescent="0.25">
      <c r="M651" s="54"/>
    </row>
    <row r="652" spans="13:13" ht="15.75" customHeight="1" x14ac:dyDescent="0.25">
      <c r="M652" s="54"/>
    </row>
    <row r="653" spans="13:13" ht="15.75" customHeight="1" x14ac:dyDescent="0.25">
      <c r="M653" s="54"/>
    </row>
    <row r="654" spans="13:13" ht="15.75" customHeight="1" x14ac:dyDescent="0.25">
      <c r="M654" s="54"/>
    </row>
    <row r="655" spans="13:13" ht="15.75" customHeight="1" x14ac:dyDescent="0.25">
      <c r="M655" s="54"/>
    </row>
    <row r="656" spans="13:13" ht="15.75" customHeight="1" x14ac:dyDescent="0.25">
      <c r="M656" s="54"/>
    </row>
    <row r="657" spans="13:13" ht="15.75" customHeight="1" x14ac:dyDescent="0.25">
      <c r="M657" s="54"/>
    </row>
    <row r="658" spans="13:13" ht="15.75" customHeight="1" x14ac:dyDescent="0.25">
      <c r="M658" s="54"/>
    </row>
    <row r="659" spans="13:13" ht="15.75" customHeight="1" x14ac:dyDescent="0.25">
      <c r="M659" s="54"/>
    </row>
    <row r="660" spans="13:13" ht="15.75" customHeight="1" x14ac:dyDescent="0.25">
      <c r="M660" s="54"/>
    </row>
    <row r="661" spans="13:13" ht="15.75" customHeight="1" x14ac:dyDescent="0.25">
      <c r="M661" s="54"/>
    </row>
    <row r="662" spans="13:13" ht="15.75" customHeight="1" x14ac:dyDescent="0.25">
      <c r="M662" s="54"/>
    </row>
    <row r="663" spans="13:13" ht="15.75" customHeight="1" x14ac:dyDescent="0.25">
      <c r="M663" s="54"/>
    </row>
    <row r="664" spans="13:13" ht="15.75" customHeight="1" x14ac:dyDescent="0.25">
      <c r="M664" s="54"/>
    </row>
    <row r="665" spans="13:13" ht="15.75" customHeight="1" x14ac:dyDescent="0.25">
      <c r="M665" s="54"/>
    </row>
    <row r="666" spans="13:13" ht="15.75" customHeight="1" x14ac:dyDescent="0.25">
      <c r="M666" s="54"/>
    </row>
    <row r="667" spans="13:13" ht="15.75" customHeight="1" x14ac:dyDescent="0.25">
      <c r="M667" s="54"/>
    </row>
    <row r="668" spans="13:13" ht="15.75" customHeight="1" x14ac:dyDescent="0.25">
      <c r="M668" s="54"/>
    </row>
    <row r="669" spans="13:13" ht="15.75" customHeight="1" x14ac:dyDescent="0.25">
      <c r="M669" s="54"/>
    </row>
    <row r="670" spans="13:13" ht="15.75" customHeight="1" x14ac:dyDescent="0.25">
      <c r="M670" s="54"/>
    </row>
    <row r="671" spans="13:13" ht="15.75" customHeight="1" x14ac:dyDescent="0.25">
      <c r="M671" s="54"/>
    </row>
    <row r="672" spans="13:13" ht="15.75" customHeight="1" x14ac:dyDescent="0.25">
      <c r="M672" s="54"/>
    </row>
    <row r="673" spans="13:13" ht="15.75" customHeight="1" x14ac:dyDescent="0.25">
      <c r="M673" s="54"/>
    </row>
    <row r="674" spans="13:13" ht="15.75" customHeight="1" x14ac:dyDescent="0.25">
      <c r="M674" s="54"/>
    </row>
    <row r="675" spans="13:13" ht="15.75" customHeight="1" x14ac:dyDescent="0.25">
      <c r="M675" s="54"/>
    </row>
    <row r="676" spans="13:13" ht="15.75" customHeight="1" x14ac:dyDescent="0.25">
      <c r="M676" s="54"/>
    </row>
    <row r="677" spans="13:13" ht="15.75" customHeight="1" x14ac:dyDescent="0.25">
      <c r="M677" s="54"/>
    </row>
    <row r="678" spans="13:13" ht="15.75" customHeight="1" x14ac:dyDescent="0.25">
      <c r="M678" s="54"/>
    </row>
    <row r="679" spans="13:13" ht="15.75" customHeight="1" x14ac:dyDescent="0.25">
      <c r="M679" s="54"/>
    </row>
    <row r="680" spans="13:13" ht="15.75" customHeight="1" x14ac:dyDescent="0.25">
      <c r="M680" s="54"/>
    </row>
    <row r="681" spans="13:13" ht="15.75" customHeight="1" x14ac:dyDescent="0.25">
      <c r="M681" s="54"/>
    </row>
    <row r="682" spans="13:13" ht="15.75" customHeight="1" x14ac:dyDescent="0.25">
      <c r="M682" s="54"/>
    </row>
    <row r="683" spans="13:13" ht="15.75" customHeight="1" x14ac:dyDescent="0.25">
      <c r="M683" s="54"/>
    </row>
    <row r="684" spans="13:13" ht="15.75" customHeight="1" x14ac:dyDescent="0.25">
      <c r="M684" s="54"/>
    </row>
    <row r="685" spans="13:13" ht="15.75" customHeight="1" x14ac:dyDescent="0.25">
      <c r="M685" s="54"/>
    </row>
    <row r="686" spans="13:13" ht="15.75" customHeight="1" x14ac:dyDescent="0.25">
      <c r="M686" s="54"/>
    </row>
    <row r="687" spans="13:13" ht="15.75" customHeight="1" x14ac:dyDescent="0.25">
      <c r="M687" s="54"/>
    </row>
    <row r="688" spans="13:13" ht="15.75" customHeight="1" x14ac:dyDescent="0.25">
      <c r="M688" s="54"/>
    </row>
    <row r="689" spans="13:13" ht="15.75" customHeight="1" x14ac:dyDescent="0.25">
      <c r="M689" s="54"/>
    </row>
    <row r="690" spans="13:13" ht="15.75" customHeight="1" x14ac:dyDescent="0.25">
      <c r="M690" s="54"/>
    </row>
    <row r="691" spans="13:13" ht="15.75" customHeight="1" x14ac:dyDescent="0.25">
      <c r="M691" s="54"/>
    </row>
    <row r="692" spans="13:13" ht="15.75" customHeight="1" x14ac:dyDescent="0.25">
      <c r="M692" s="54"/>
    </row>
    <row r="693" spans="13:13" ht="15.75" customHeight="1" x14ac:dyDescent="0.25">
      <c r="M693" s="54"/>
    </row>
    <row r="694" spans="13:13" ht="15.75" customHeight="1" x14ac:dyDescent="0.25">
      <c r="M694" s="54"/>
    </row>
    <row r="695" spans="13:13" ht="15.75" customHeight="1" x14ac:dyDescent="0.25">
      <c r="M695" s="54"/>
    </row>
    <row r="696" spans="13:13" ht="15.75" customHeight="1" x14ac:dyDescent="0.25">
      <c r="M696" s="54"/>
    </row>
    <row r="697" spans="13:13" ht="15.75" customHeight="1" x14ac:dyDescent="0.25">
      <c r="M697" s="54"/>
    </row>
    <row r="698" spans="13:13" ht="15.75" customHeight="1" x14ac:dyDescent="0.25">
      <c r="M698" s="54"/>
    </row>
    <row r="699" spans="13:13" ht="15.75" customHeight="1" x14ac:dyDescent="0.25">
      <c r="M699" s="54"/>
    </row>
    <row r="700" spans="13:13" ht="15.75" customHeight="1" x14ac:dyDescent="0.25">
      <c r="M700" s="54"/>
    </row>
    <row r="701" spans="13:13" ht="15.75" customHeight="1" x14ac:dyDescent="0.25">
      <c r="M701" s="54"/>
    </row>
    <row r="702" spans="13:13" ht="15.75" customHeight="1" x14ac:dyDescent="0.25">
      <c r="M702" s="54"/>
    </row>
    <row r="703" spans="13:13" ht="15.75" customHeight="1" x14ac:dyDescent="0.25">
      <c r="M703" s="54"/>
    </row>
    <row r="704" spans="13:13" ht="15.75" customHeight="1" x14ac:dyDescent="0.25">
      <c r="M704" s="54"/>
    </row>
    <row r="705" spans="13:13" ht="15.75" customHeight="1" x14ac:dyDescent="0.25">
      <c r="M705" s="54"/>
    </row>
    <row r="706" spans="13:13" ht="15.75" customHeight="1" x14ac:dyDescent="0.25">
      <c r="M706" s="54"/>
    </row>
    <row r="707" spans="13:13" ht="15.75" customHeight="1" x14ac:dyDescent="0.25">
      <c r="M707" s="54"/>
    </row>
    <row r="708" spans="13:13" ht="15.75" customHeight="1" x14ac:dyDescent="0.25">
      <c r="M708" s="54"/>
    </row>
    <row r="709" spans="13:13" ht="15.75" customHeight="1" x14ac:dyDescent="0.25">
      <c r="M709" s="54"/>
    </row>
    <row r="710" spans="13:13" ht="15.75" customHeight="1" x14ac:dyDescent="0.25">
      <c r="M710" s="54"/>
    </row>
    <row r="711" spans="13:13" ht="15.75" customHeight="1" x14ac:dyDescent="0.25">
      <c r="M711" s="54"/>
    </row>
    <row r="712" spans="13:13" ht="15.75" customHeight="1" x14ac:dyDescent="0.25">
      <c r="M712" s="54"/>
    </row>
    <row r="713" spans="13:13" ht="15.75" customHeight="1" x14ac:dyDescent="0.25">
      <c r="M713" s="54"/>
    </row>
    <row r="714" spans="13:13" ht="15.75" customHeight="1" x14ac:dyDescent="0.25">
      <c r="M714" s="54"/>
    </row>
    <row r="715" spans="13:13" ht="15.75" customHeight="1" x14ac:dyDescent="0.25">
      <c r="M715" s="54"/>
    </row>
    <row r="716" spans="13:13" ht="15.75" customHeight="1" x14ac:dyDescent="0.25">
      <c r="M716" s="54"/>
    </row>
    <row r="717" spans="13:13" ht="15.75" customHeight="1" x14ac:dyDescent="0.25">
      <c r="M717" s="54"/>
    </row>
    <row r="718" spans="13:13" ht="15.75" customHeight="1" x14ac:dyDescent="0.25">
      <c r="M718" s="54"/>
    </row>
    <row r="719" spans="13:13" ht="15.75" customHeight="1" x14ac:dyDescent="0.25">
      <c r="M719" s="54"/>
    </row>
    <row r="720" spans="13:13" ht="15.75" customHeight="1" x14ac:dyDescent="0.25">
      <c r="M720" s="54"/>
    </row>
    <row r="721" spans="13:13" ht="15.75" customHeight="1" x14ac:dyDescent="0.25">
      <c r="M721" s="54"/>
    </row>
    <row r="722" spans="13:13" ht="15.75" customHeight="1" x14ac:dyDescent="0.25">
      <c r="M722" s="54"/>
    </row>
    <row r="723" spans="13:13" ht="15.75" customHeight="1" x14ac:dyDescent="0.25">
      <c r="M723" s="54"/>
    </row>
    <row r="724" spans="13:13" ht="15.75" customHeight="1" x14ac:dyDescent="0.25">
      <c r="M724" s="54"/>
    </row>
    <row r="725" spans="13:13" ht="15.75" customHeight="1" x14ac:dyDescent="0.25">
      <c r="M725" s="54"/>
    </row>
    <row r="726" spans="13:13" ht="15.75" customHeight="1" x14ac:dyDescent="0.25">
      <c r="M726" s="54"/>
    </row>
    <row r="727" spans="13:13" ht="15.75" customHeight="1" x14ac:dyDescent="0.25">
      <c r="M727" s="54"/>
    </row>
    <row r="728" spans="13:13" ht="15.75" customHeight="1" x14ac:dyDescent="0.25">
      <c r="M728" s="54"/>
    </row>
    <row r="729" spans="13:13" ht="15.75" customHeight="1" x14ac:dyDescent="0.25">
      <c r="M729" s="54"/>
    </row>
    <row r="730" spans="13:13" ht="15.75" customHeight="1" x14ac:dyDescent="0.25">
      <c r="M730" s="54"/>
    </row>
    <row r="731" spans="13:13" ht="15.75" customHeight="1" x14ac:dyDescent="0.25">
      <c r="M731" s="54"/>
    </row>
    <row r="732" spans="13:13" ht="15.75" customHeight="1" x14ac:dyDescent="0.25">
      <c r="M732" s="54"/>
    </row>
    <row r="733" spans="13:13" ht="15.75" customHeight="1" x14ac:dyDescent="0.25">
      <c r="M733" s="54"/>
    </row>
    <row r="734" spans="13:13" ht="15.75" customHeight="1" x14ac:dyDescent="0.25">
      <c r="M734" s="54"/>
    </row>
    <row r="735" spans="13:13" ht="15.75" customHeight="1" x14ac:dyDescent="0.25">
      <c r="M735" s="54"/>
    </row>
    <row r="736" spans="13:13" ht="15.75" customHeight="1" x14ac:dyDescent="0.25">
      <c r="M736" s="54"/>
    </row>
    <row r="737" spans="13:13" ht="15.75" customHeight="1" x14ac:dyDescent="0.25">
      <c r="M737" s="54"/>
    </row>
    <row r="738" spans="13:13" ht="15.75" customHeight="1" x14ac:dyDescent="0.25">
      <c r="M738" s="54"/>
    </row>
    <row r="739" spans="13:13" ht="15.75" customHeight="1" x14ac:dyDescent="0.25">
      <c r="M739" s="54"/>
    </row>
    <row r="740" spans="13:13" ht="15.75" customHeight="1" x14ac:dyDescent="0.25">
      <c r="M740" s="54"/>
    </row>
    <row r="741" spans="13:13" ht="15.75" customHeight="1" x14ac:dyDescent="0.25">
      <c r="M741" s="54"/>
    </row>
    <row r="742" spans="13:13" ht="15.75" customHeight="1" x14ac:dyDescent="0.25">
      <c r="M742" s="54"/>
    </row>
    <row r="743" spans="13:13" ht="15.75" customHeight="1" x14ac:dyDescent="0.25">
      <c r="M743" s="54"/>
    </row>
    <row r="744" spans="13:13" ht="15.75" customHeight="1" x14ac:dyDescent="0.25">
      <c r="M744" s="54"/>
    </row>
    <row r="745" spans="13:13" ht="15.75" customHeight="1" x14ac:dyDescent="0.25">
      <c r="M745" s="54"/>
    </row>
    <row r="746" spans="13:13" ht="15.75" customHeight="1" x14ac:dyDescent="0.25">
      <c r="M746" s="54"/>
    </row>
    <row r="747" spans="13:13" ht="15.75" customHeight="1" x14ac:dyDescent="0.25">
      <c r="M747" s="54"/>
    </row>
    <row r="748" spans="13:13" ht="15.75" customHeight="1" x14ac:dyDescent="0.25">
      <c r="M748" s="54"/>
    </row>
    <row r="749" spans="13:13" ht="15.75" customHeight="1" x14ac:dyDescent="0.25">
      <c r="M749" s="54"/>
    </row>
    <row r="750" spans="13:13" ht="15.75" customHeight="1" x14ac:dyDescent="0.25">
      <c r="M750" s="54"/>
    </row>
    <row r="751" spans="13:13" ht="15.75" customHeight="1" x14ac:dyDescent="0.25">
      <c r="M751" s="54"/>
    </row>
    <row r="752" spans="13:13" ht="15.75" customHeight="1" x14ac:dyDescent="0.25">
      <c r="M752" s="54"/>
    </row>
    <row r="753" spans="13:13" ht="15.75" customHeight="1" x14ac:dyDescent="0.25">
      <c r="M753" s="54"/>
    </row>
    <row r="754" spans="13:13" ht="15.75" customHeight="1" x14ac:dyDescent="0.25">
      <c r="M754" s="54"/>
    </row>
    <row r="755" spans="13:13" ht="15.75" customHeight="1" x14ac:dyDescent="0.25">
      <c r="M755" s="54"/>
    </row>
    <row r="756" spans="13:13" ht="15.75" customHeight="1" x14ac:dyDescent="0.25">
      <c r="M756" s="54"/>
    </row>
    <row r="757" spans="13:13" ht="15.75" customHeight="1" x14ac:dyDescent="0.25">
      <c r="M757" s="54"/>
    </row>
    <row r="758" spans="13:13" ht="15.75" customHeight="1" x14ac:dyDescent="0.25">
      <c r="M758" s="54"/>
    </row>
    <row r="759" spans="13:13" ht="15.75" customHeight="1" x14ac:dyDescent="0.25">
      <c r="M759" s="54"/>
    </row>
    <row r="760" spans="13:13" ht="15.75" customHeight="1" x14ac:dyDescent="0.25">
      <c r="M760" s="54"/>
    </row>
    <row r="761" spans="13:13" ht="15.75" customHeight="1" x14ac:dyDescent="0.25">
      <c r="M761" s="54"/>
    </row>
    <row r="762" spans="13:13" ht="15.75" customHeight="1" x14ac:dyDescent="0.25">
      <c r="M762" s="54"/>
    </row>
    <row r="763" spans="13:13" ht="15.75" customHeight="1" x14ac:dyDescent="0.25">
      <c r="M763" s="54"/>
    </row>
    <row r="764" spans="13:13" ht="15.75" customHeight="1" x14ac:dyDescent="0.25">
      <c r="M764" s="54"/>
    </row>
    <row r="765" spans="13:13" ht="15.75" customHeight="1" x14ac:dyDescent="0.25">
      <c r="M765" s="54"/>
    </row>
    <row r="766" spans="13:13" ht="15.75" customHeight="1" x14ac:dyDescent="0.25">
      <c r="M766" s="54"/>
    </row>
    <row r="767" spans="13:13" ht="15.75" customHeight="1" x14ac:dyDescent="0.25">
      <c r="M767" s="54"/>
    </row>
    <row r="768" spans="13:13" ht="15.75" customHeight="1" x14ac:dyDescent="0.25">
      <c r="M768" s="54"/>
    </row>
    <row r="769" spans="13:13" ht="15.75" customHeight="1" x14ac:dyDescent="0.25">
      <c r="M769" s="54"/>
    </row>
    <row r="770" spans="13:13" ht="15.75" customHeight="1" x14ac:dyDescent="0.25">
      <c r="M770" s="54"/>
    </row>
    <row r="771" spans="13:13" ht="15.75" customHeight="1" x14ac:dyDescent="0.25">
      <c r="M771" s="54"/>
    </row>
    <row r="772" spans="13:13" ht="15.75" customHeight="1" x14ac:dyDescent="0.25">
      <c r="M772" s="54"/>
    </row>
    <row r="773" spans="13:13" ht="15.75" customHeight="1" x14ac:dyDescent="0.25">
      <c r="M773" s="54"/>
    </row>
    <row r="774" spans="13:13" ht="15.75" customHeight="1" x14ac:dyDescent="0.25">
      <c r="M774" s="54"/>
    </row>
    <row r="775" spans="13:13" ht="15.75" customHeight="1" x14ac:dyDescent="0.25">
      <c r="M775" s="54"/>
    </row>
    <row r="776" spans="13:13" ht="15.75" customHeight="1" x14ac:dyDescent="0.25">
      <c r="M776" s="54"/>
    </row>
    <row r="777" spans="13:13" ht="15.75" customHeight="1" x14ac:dyDescent="0.25">
      <c r="M777" s="54"/>
    </row>
    <row r="778" spans="13:13" ht="15.75" customHeight="1" x14ac:dyDescent="0.25">
      <c r="M778" s="54"/>
    </row>
    <row r="779" spans="13:13" ht="15.75" customHeight="1" x14ac:dyDescent="0.25">
      <c r="M779" s="54"/>
    </row>
    <row r="780" spans="13:13" ht="15.75" customHeight="1" x14ac:dyDescent="0.25">
      <c r="M780" s="54"/>
    </row>
    <row r="781" spans="13:13" ht="15.75" customHeight="1" x14ac:dyDescent="0.25">
      <c r="M781" s="54"/>
    </row>
    <row r="782" spans="13:13" ht="15.75" customHeight="1" x14ac:dyDescent="0.25">
      <c r="M782" s="54"/>
    </row>
    <row r="783" spans="13:13" ht="15.75" customHeight="1" x14ac:dyDescent="0.25">
      <c r="M783" s="54"/>
    </row>
    <row r="784" spans="13:13" ht="15.75" customHeight="1" x14ac:dyDescent="0.25">
      <c r="M784" s="54"/>
    </row>
    <row r="785" spans="13:13" ht="15.75" customHeight="1" x14ac:dyDescent="0.25">
      <c r="M785" s="54"/>
    </row>
    <row r="786" spans="13:13" ht="15.75" customHeight="1" x14ac:dyDescent="0.25">
      <c r="M786" s="54"/>
    </row>
    <row r="787" spans="13:13" ht="15.75" customHeight="1" x14ac:dyDescent="0.25">
      <c r="M787" s="54"/>
    </row>
    <row r="788" spans="13:13" ht="15.75" customHeight="1" x14ac:dyDescent="0.25">
      <c r="M788" s="54"/>
    </row>
    <row r="789" spans="13:13" ht="15.75" customHeight="1" x14ac:dyDescent="0.25">
      <c r="M789" s="54"/>
    </row>
    <row r="790" spans="13:13" ht="15.75" customHeight="1" x14ac:dyDescent="0.25">
      <c r="M790" s="54"/>
    </row>
    <row r="791" spans="13:13" ht="15.75" customHeight="1" x14ac:dyDescent="0.25">
      <c r="M791" s="54"/>
    </row>
    <row r="792" spans="13:13" ht="15.75" customHeight="1" x14ac:dyDescent="0.25">
      <c r="M792" s="54"/>
    </row>
    <row r="793" spans="13:13" ht="15.75" customHeight="1" x14ac:dyDescent="0.25">
      <c r="M793" s="54"/>
    </row>
    <row r="794" spans="13:13" ht="15.75" customHeight="1" x14ac:dyDescent="0.25">
      <c r="M794" s="54"/>
    </row>
    <row r="795" spans="13:13" ht="15.75" customHeight="1" x14ac:dyDescent="0.25">
      <c r="M795" s="54"/>
    </row>
    <row r="796" spans="13:13" ht="15.75" customHeight="1" x14ac:dyDescent="0.25">
      <c r="M796" s="54"/>
    </row>
    <row r="797" spans="13:13" ht="15.75" customHeight="1" x14ac:dyDescent="0.25">
      <c r="M797" s="54"/>
    </row>
    <row r="798" spans="13:13" ht="15.75" customHeight="1" x14ac:dyDescent="0.25">
      <c r="M798" s="54"/>
    </row>
    <row r="799" spans="13:13" ht="15.75" customHeight="1" x14ac:dyDescent="0.25">
      <c r="M799" s="54"/>
    </row>
    <row r="800" spans="13:13" ht="15.75" customHeight="1" x14ac:dyDescent="0.25">
      <c r="M800" s="54"/>
    </row>
    <row r="801" spans="13:13" ht="15.75" customHeight="1" x14ac:dyDescent="0.25">
      <c r="M801" s="54"/>
    </row>
    <row r="802" spans="13:13" ht="15.75" customHeight="1" x14ac:dyDescent="0.25">
      <c r="M802" s="54"/>
    </row>
    <row r="803" spans="13:13" ht="15.75" customHeight="1" x14ac:dyDescent="0.25">
      <c r="M803" s="54"/>
    </row>
    <row r="804" spans="13:13" ht="15.75" customHeight="1" x14ac:dyDescent="0.25">
      <c r="M804" s="54"/>
    </row>
    <row r="805" spans="13:13" ht="15.75" customHeight="1" x14ac:dyDescent="0.25">
      <c r="M805" s="54"/>
    </row>
    <row r="806" spans="13:13" ht="15.75" customHeight="1" x14ac:dyDescent="0.25">
      <c r="M806" s="54"/>
    </row>
    <row r="807" spans="13:13" ht="15.75" customHeight="1" x14ac:dyDescent="0.25">
      <c r="M807" s="54"/>
    </row>
    <row r="808" spans="13:13" ht="15.75" customHeight="1" x14ac:dyDescent="0.25">
      <c r="M808" s="54"/>
    </row>
    <row r="809" spans="13:13" ht="15.75" customHeight="1" x14ac:dyDescent="0.25">
      <c r="M809" s="54"/>
    </row>
    <row r="810" spans="13:13" ht="15.75" customHeight="1" x14ac:dyDescent="0.25">
      <c r="M810" s="54"/>
    </row>
    <row r="811" spans="13:13" ht="15.75" customHeight="1" x14ac:dyDescent="0.25">
      <c r="M811" s="54"/>
    </row>
    <row r="812" spans="13:13" ht="15.75" customHeight="1" x14ac:dyDescent="0.25">
      <c r="M812" s="54"/>
    </row>
    <row r="813" spans="13:13" ht="15.75" customHeight="1" x14ac:dyDescent="0.25">
      <c r="M813" s="54"/>
    </row>
    <row r="814" spans="13:13" ht="15.75" customHeight="1" x14ac:dyDescent="0.25">
      <c r="M814" s="54"/>
    </row>
    <row r="815" spans="13:13" ht="15.75" customHeight="1" x14ac:dyDescent="0.25">
      <c r="M815" s="54"/>
    </row>
    <row r="816" spans="13:13" ht="15.75" customHeight="1" x14ac:dyDescent="0.25">
      <c r="M816" s="54"/>
    </row>
    <row r="817" spans="13:13" ht="15.75" customHeight="1" x14ac:dyDescent="0.25">
      <c r="M817" s="54"/>
    </row>
    <row r="818" spans="13:13" ht="15.75" customHeight="1" x14ac:dyDescent="0.25">
      <c r="M818" s="54"/>
    </row>
    <row r="819" spans="13:13" ht="15.75" customHeight="1" x14ac:dyDescent="0.25">
      <c r="M819" s="54"/>
    </row>
    <row r="820" spans="13:13" ht="15.75" customHeight="1" x14ac:dyDescent="0.25">
      <c r="M820" s="54"/>
    </row>
    <row r="821" spans="13:13" ht="15.75" customHeight="1" x14ac:dyDescent="0.25">
      <c r="M821" s="54"/>
    </row>
    <row r="822" spans="13:13" ht="15.75" customHeight="1" x14ac:dyDescent="0.25">
      <c r="M822" s="54"/>
    </row>
    <row r="823" spans="13:13" ht="15.75" customHeight="1" x14ac:dyDescent="0.25">
      <c r="M823" s="54"/>
    </row>
    <row r="824" spans="13:13" ht="15.75" customHeight="1" x14ac:dyDescent="0.25">
      <c r="M824" s="54"/>
    </row>
    <row r="825" spans="13:13" ht="15.75" customHeight="1" x14ac:dyDescent="0.25">
      <c r="M825" s="54"/>
    </row>
    <row r="826" spans="13:13" ht="15.75" customHeight="1" x14ac:dyDescent="0.25">
      <c r="M826" s="54"/>
    </row>
    <row r="827" spans="13:13" ht="15.75" customHeight="1" x14ac:dyDescent="0.25">
      <c r="M827" s="54"/>
    </row>
    <row r="828" spans="13:13" ht="15.75" customHeight="1" x14ac:dyDescent="0.25">
      <c r="M828" s="54"/>
    </row>
    <row r="829" spans="13:13" ht="15.75" customHeight="1" x14ac:dyDescent="0.25">
      <c r="M829" s="54"/>
    </row>
    <row r="830" spans="13:13" ht="15.75" customHeight="1" x14ac:dyDescent="0.25">
      <c r="M830" s="54"/>
    </row>
    <row r="831" spans="13:13" ht="15.75" customHeight="1" x14ac:dyDescent="0.25">
      <c r="M831" s="54"/>
    </row>
    <row r="832" spans="13:13" ht="15.75" customHeight="1" x14ac:dyDescent="0.25">
      <c r="M832" s="54"/>
    </row>
    <row r="833" spans="13:13" ht="15.75" customHeight="1" x14ac:dyDescent="0.25">
      <c r="M833" s="54"/>
    </row>
    <row r="834" spans="13:13" ht="15.75" customHeight="1" x14ac:dyDescent="0.25">
      <c r="M834" s="54"/>
    </row>
    <row r="835" spans="13:13" ht="15.75" customHeight="1" x14ac:dyDescent="0.25">
      <c r="M835" s="54"/>
    </row>
    <row r="836" spans="13:13" ht="15.75" customHeight="1" x14ac:dyDescent="0.25">
      <c r="M836" s="54"/>
    </row>
    <row r="837" spans="13:13" ht="15.75" customHeight="1" x14ac:dyDescent="0.25">
      <c r="M837" s="54"/>
    </row>
    <row r="838" spans="13:13" ht="15.75" customHeight="1" x14ac:dyDescent="0.25">
      <c r="M838" s="54"/>
    </row>
    <row r="839" spans="13:13" ht="15.75" customHeight="1" x14ac:dyDescent="0.25">
      <c r="M839" s="54"/>
    </row>
    <row r="840" spans="13:13" ht="15.75" customHeight="1" x14ac:dyDescent="0.25">
      <c r="M840" s="54"/>
    </row>
    <row r="841" spans="13:13" ht="15.75" customHeight="1" x14ac:dyDescent="0.25">
      <c r="M841" s="54"/>
    </row>
    <row r="842" spans="13:13" ht="15.75" customHeight="1" x14ac:dyDescent="0.25">
      <c r="M842" s="54"/>
    </row>
    <row r="843" spans="13:13" ht="15.75" customHeight="1" x14ac:dyDescent="0.25">
      <c r="M843" s="54"/>
    </row>
    <row r="844" spans="13:13" ht="15.75" customHeight="1" x14ac:dyDescent="0.25">
      <c r="M844" s="54"/>
    </row>
    <row r="845" spans="13:13" ht="15.75" customHeight="1" x14ac:dyDescent="0.25">
      <c r="M845" s="54"/>
    </row>
    <row r="846" spans="13:13" ht="15.75" customHeight="1" x14ac:dyDescent="0.25">
      <c r="M846" s="54"/>
    </row>
    <row r="847" spans="13:13" ht="15.75" customHeight="1" x14ac:dyDescent="0.25">
      <c r="M847" s="54"/>
    </row>
    <row r="848" spans="13:13" ht="15.75" customHeight="1" x14ac:dyDescent="0.25">
      <c r="M848" s="54"/>
    </row>
    <row r="849" spans="13:13" ht="15.75" customHeight="1" x14ac:dyDescent="0.25">
      <c r="M849" s="54"/>
    </row>
    <row r="850" spans="13:13" ht="15.75" customHeight="1" x14ac:dyDescent="0.25">
      <c r="M850" s="54"/>
    </row>
    <row r="851" spans="13:13" ht="15.75" customHeight="1" x14ac:dyDescent="0.25">
      <c r="M851" s="54"/>
    </row>
    <row r="852" spans="13:13" ht="15.75" customHeight="1" x14ac:dyDescent="0.25">
      <c r="M852" s="54"/>
    </row>
    <row r="853" spans="13:13" ht="15.75" customHeight="1" x14ac:dyDescent="0.25">
      <c r="M853" s="54"/>
    </row>
    <row r="854" spans="13:13" ht="15.75" customHeight="1" x14ac:dyDescent="0.25">
      <c r="M854" s="54"/>
    </row>
    <row r="855" spans="13:13" ht="15.75" customHeight="1" x14ac:dyDescent="0.25">
      <c r="M855" s="54"/>
    </row>
    <row r="856" spans="13:13" ht="15.75" customHeight="1" x14ac:dyDescent="0.25">
      <c r="M856" s="54"/>
    </row>
    <row r="857" spans="13:13" ht="15.75" customHeight="1" x14ac:dyDescent="0.25">
      <c r="M857" s="54"/>
    </row>
    <row r="858" spans="13:13" ht="15.75" customHeight="1" x14ac:dyDescent="0.25">
      <c r="M858" s="54"/>
    </row>
    <row r="859" spans="13:13" ht="15.75" customHeight="1" x14ac:dyDescent="0.25">
      <c r="M859" s="54"/>
    </row>
    <row r="860" spans="13:13" ht="15.75" customHeight="1" x14ac:dyDescent="0.25">
      <c r="M860" s="54"/>
    </row>
    <row r="861" spans="13:13" ht="15.75" customHeight="1" x14ac:dyDescent="0.25">
      <c r="M861" s="54"/>
    </row>
    <row r="862" spans="13:13" ht="15.75" customHeight="1" x14ac:dyDescent="0.25">
      <c r="M862" s="54"/>
    </row>
    <row r="863" spans="13:13" ht="15.75" customHeight="1" x14ac:dyDescent="0.25">
      <c r="M863" s="54"/>
    </row>
    <row r="864" spans="13:13" ht="15.75" customHeight="1" x14ac:dyDescent="0.25">
      <c r="M864" s="54"/>
    </row>
    <row r="865" spans="13:13" ht="15.75" customHeight="1" x14ac:dyDescent="0.25">
      <c r="M865" s="54"/>
    </row>
    <row r="866" spans="13:13" ht="15.75" customHeight="1" x14ac:dyDescent="0.25">
      <c r="M866" s="54"/>
    </row>
    <row r="867" spans="13:13" ht="15.75" customHeight="1" x14ac:dyDescent="0.25">
      <c r="M867" s="54"/>
    </row>
    <row r="868" spans="13:13" ht="15.75" customHeight="1" x14ac:dyDescent="0.25">
      <c r="M868" s="54"/>
    </row>
    <row r="869" spans="13:13" ht="15.75" customHeight="1" x14ac:dyDescent="0.25">
      <c r="M869" s="54"/>
    </row>
    <row r="870" spans="13:13" ht="15.75" customHeight="1" x14ac:dyDescent="0.25">
      <c r="M870" s="54"/>
    </row>
    <row r="871" spans="13:13" ht="15.75" customHeight="1" x14ac:dyDescent="0.25">
      <c r="M871" s="54"/>
    </row>
    <row r="872" spans="13:13" ht="15.75" customHeight="1" x14ac:dyDescent="0.25">
      <c r="M872" s="54"/>
    </row>
    <row r="873" spans="13:13" ht="15.75" customHeight="1" x14ac:dyDescent="0.25">
      <c r="M873" s="54"/>
    </row>
    <row r="874" spans="13:13" ht="15.75" customHeight="1" x14ac:dyDescent="0.25">
      <c r="M874" s="54"/>
    </row>
    <row r="875" spans="13:13" ht="15.75" customHeight="1" x14ac:dyDescent="0.25">
      <c r="M875" s="54"/>
    </row>
    <row r="876" spans="13:13" ht="15.75" customHeight="1" x14ac:dyDescent="0.25">
      <c r="M876" s="54"/>
    </row>
    <row r="877" spans="13:13" ht="15.75" customHeight="1" x14ac:dyDescent="0.25">
      <c r="M877" s="54"/>
    </row>
    <row r="878" spans="13:13" ht="15.75" customHeight="1" x14ac:dyDescent="0.25">
      <c r="M878" s="54"/>
    </row>
    <row r="879" spans="13:13" ht="15.75" customHeight="1" x14ac:dyDescent="0.25">
      <c r="M879" s="54"/>
    </row>
    <row r="880" spans="13:13" ht="15.75" customHeight="1" x14ac:dyDescent="0.25">
      <c r="M880" s="54"/>
    </row>
    <row r="881" spans="13:13" ht="15.75" customHeight="1" x14ac:dyDescent="0.25">
      <c r="M881" s="54"/>
    </row>
    <row r="882" spans="13:13" ht="15.75" customHeight="1" x14ac:dyDescent="0.25">
      <c r="M882" s="54"/>
    </row>
    <row r="883" spans="13:13" ht="15.75" customHeight="1" x14ac:dyDescent="0.25">
      <c r="M883" s="54"/>
    </row>
    <row r="884" spans="13:13" ht="15.75" customHeight="1" x14ac:dyDescent="0.25">
      <c r="M884" s="54"/>
    </row>
    <row r="885" spans="13:13" ht="15.75" customHeight="1" x14ac:dyDescent="0.25">
      <c r="M885" s="54"/>
    </row>
    <row r="886" spans="13:13" ht="15.75" customHeight="1" x14ac:dyDescent="0.25">
      <c r="M886" s="54"/>
    </row>
    <row r="887" spans="13:13" ht="15.75" customHeight="1" x14ac:dyDescent="0.25">
      <c r="M887" s="54"/>
    </row>
    <row r="888" spans="13:13" ht="15.75" customHeight="1" x14ac:dyDescent="0.25">
      <c r="M888" s="54"/>
    </row>
    <row r="889" spans="13:13" ht="15.75" customHeight="1" x14ac:dyDescent="0.25">
      <c r="M889" s="54"/>
    </row>
    <row r="890" spans="13:13" ht="15.75" customHeight="1" x14ac:dyDescent="0.25">
      <c r="M890" s="54"/>
    </row>
    <row r="891" spans="13:13" ht="15.75" customHeight="1" x14ac:dyDescent="0.25">
      <c r="M891" s="54"/>
    </row>
    <row r="892" spans="13:13" ht="15.75" customHeight="1" x14ac:dyDescent="0.25">
      <c r="M892" s="54"/>
    </row>
    <row r="893" spans="13:13" ht="15.75" customHeight="1" x14ac:dyDescent="0.25">
      <c r="M893" s="54"/>
    </row>
    <row r="894" spans="13:13" ht="15.75" customHeight="1" x14ac:dyDescent="0.25">
      <c r="M894" s="54"/>
    </row>
    <row r="895" spans="13:13" ht="15.75" customHeight="1" x14ac:dyDescent="0.25">
      <c r="M895" s="54"/>
    </row>
    <row r="896" spans="13:13" ht="15.75" customHeight="1" x14ac:dyDescent="0.25">
      <c r="M896" s="54"/>
    </row>
    <row r="897" spans="13:13" ht="15.75" customHeight="1" x14ac:dyDescent="0.25">
      <c r="M897" s="54"/>
    </row>
    <row r="898" spans="13:13" ht="15.75" customHeight="1" x14ac:dyDescent="0.25">
      <c r="M898" s="54"/>
    </row>
    <row r="899" spans="13:13" ht="15.75" customHeight="1" x14ac:dyDescent="0.25">
      <c r="M899" s="54"/>
    </row>
    <row r="900" spans="13:13" ht="15.75" customHeight="1" x14ac:dyDescent="0.25">
      <c r="M900" s="54"/>
    </row>
    <row r="901" spans="13:13" ht="15.75" customHeight="1" x14ac:dyDescent="0.25">
      <c r="M901" s="54"/>
    </row>
    <row r="902" spans="13:13" ht="15.75" customHeight="1" x14ac:dyDescent="0.25">
      <c r="M902" s="54"/>
    </row>
    <row r="903" spans="13:13" ht="15.75" customHeight="1" x14ac:dyDescent="0.25">
      <c r="M903" s="54"/>
    </row>
    <row r="904" spans="13:13" ht="15.75" customHeight="1" x14ac:dyDescent="0.25">
      <c r="M904" s="54"/>
    </row>
    <row r="905" spans="13:13" ht="15.75" customHeight="1" x14ac:dyDescent="0.25">
      <c r="M905" s="54"/>
    </row>
    <row r="906" spans="13:13" ht="15.75" customHeight="1" x14ac:dyDescent="0.25">
      <c r="M906" s="54"/>
    </row>
    <row r="907" spans="13:13" ht="15.75" customHeight="1" x14ac:dyDescent="0.25">
      <c r="M907" s="54"/>
    </row>
    <row r="908" spans="13:13" ht="15.75" customHeight="1" x14ac:dyDescent="0.25">
      <c r="M908" s="54"/>
    </row>
    <row r="909" spans="13:13" ht="15.75" customHeight="1" x14ac:dyDescent="0.25">
      <c r="M909" s="54"/>
    </row>
    <row r="910" spans="13:13" ht="15.75" customHeight="1" x14ac:dyDescent="0.25">
      <c r="M910" s="54"/>
    </row>
    <row r="911" spans="13:13" ht="15.75" customHeight="1" x14ac:dyDescent="0.25">
      <c r="M911" s="54"/>
    </row>
    <row r="912" spans="13:13" ht="15.75" customHeight="1" x14ac:dyDescent="0.25">
      <c r="M912" s="54"/>
    </row>
    <row r="913" spans="13:13" ht="15.75" customHeight="1" x14ac:dyDescent="0.25">
      <c r="M913" s="54"/>
    </row>
    <row r="914" spans="13:13" ht="15.75" customHeight="1" x14ac:dyDescent="0.25">
      <c r="M914" s="54"/>
    </row>
    <row r="915" spans="13:13" ht="15.75" customHeight="1" x14ac:dyDescent="0.25">
      <c r="M915" s="54"/>
    </row>
    <row r="916" spans="13:13" ht="15.75" customHeight="1" x14ac:dyDescent="0.25">
      <c r="M916" s="54"/>
    </row>
    <row r="917" spans="13:13" ht="15.75" customHeight="1" x14ac:dyDescent="0.25">
      <c r="M917" s="54"/>
    </row>
    <row r="918" spans="13:13" ht="15.75" customHeight="1" x14ac:dyDescent="0.25">
      <c r="M918" s="54"/>
    </row>
    <row r="919" spans="13:13" ht="15.75" customHeight="1" x14ac:dyDescent="0.25">
      <c r="M919" s="54"/>
    </row>
    <row r="920" spans="13:13" ht="15.75" customHeight="1" x14ac:dyDescent="0.25">
      <c r="M920" s="54"/>
    </row>
    <row r="921" spans="13:13" ht="15.75" customHeight="1" x14ac:dyDescent="0.25">
      <c r="M921" s="54"/>
    </row>
    <row r="922" spans="13:13" ht="15.75" customHeight="1" x14ac:dyDescent="0.25">
      <c r="M922" s="54"/>
    </row>
    <row r="923" spans="13:13" ht="15.75" customHeight="1" x14ac:dyDescent="0.25">
      <c r="M923" s="54"/>
    </row>
    <row r="924" spans="13:13" ht="15.75" customHeight="1" x14ac:dyDescent="0.25">
      <c r="M924" s="54"/>
    </row>
    <row r="925" spans="13:13" ht="15.75" customHeight="1" x14ac:dyDescent="0.25">
      <c r="M925" s="54"/>
    </row>
    <row r="926" spans="13:13" ht="15.75" customHeight="1" x14ac:dyDescent="0.25">
      <c r="M926" s="54"/>
    </row>
    <row r="927" spans="13:13" ht="15.75" customHeight="1" x14ac:dyDescent="0.25">
      <c r="M927" s="54"/>
    </row>
    <row r="928" spans="13:13" ht="15.75" customHeight="1" x14ac:dyDescent="0.25">
      <c r="M928" s="54"/>
    </row>
    <row r="929" spans="13:13" ht="15.75" customHeight="1" x14ac:dyDescent="0.25">
      <c r="M929" s="54"/>
    </row>
    <row r="930" spans="13:13" ht="15.75" customHeight="1" x14ac:dyDescent="0.25">
      <c r="M930" s="54"/>
    </row>
    <row r="931" spans="13:13" ht="15.75" customHeight="1" x14ac:dyDescent="0.25">
      <c r="M931" s="54"/>
    </row>
    <row r="932" spans="13:13" ht="15.75" customHeight="1" x14ac:dyDescent="0.25">
      <c r="M932" s="54"/>
    </row>
    <row r="933" spans="13:13" ht="15.75" customHeight="1" x14ac:dyDescent="0.25">
      <c r="M933" s="54"/>
    </row>
    <row r="934" spans="13:13" ht="15.75" customHeight="1" x14ac:dyDescent="0.25">
      <c r="M934" s="54"/>
    </row>
    <row r="935" spans="13:13" ht="15.75" customHeight="1" x14ac:dyDescent="0.25">
      <c r="M935" s="54"/>
    </row>
    <row r="936" spans="13:13" ht="15.75" customHeight="1" x14ac:dyDescent="0.25">
      <c r="M936" s="54"/>
    </row>
    <row r="937" spans="13:13" ht="15.75" customHeight="1" x14ac:dyDescent="0.25">
      <c r="M937" s="54"/>
    </row>
    <row r="938" spans="13:13" ht="15.75" customHeight="1" x14ac:dyDescent="0.25">
      <c r="M938" s="54"/>
    </row>
    <row r="939" spans="13:13" ht="15.75" customHeight="1" x14ac:dyDescent="0.25">
      <c r="M939" s="54"/>
    </row>
    <row r="940" spans="13:13" ht="15.75" customHeight="1" x14ac:dyDescent="0.25">
      <c r="M940" s="54"/>
    </row>
    <row r="941" spans="13:13" ht="15.75" customHeight="1" x14ac:dyDescent="0.25">
      <c r="M941" s="54"/>
    </row>
    <row r="942" spans="13:13" ht="15.75" customHeight="1" x14ac:dyDescent="0.25">
      <c r="M942" s="54"/>
    </row>
    <row r="943" spans="13:13" ht="15.75" customHeight="1" x14ac:dyDescent="0.25">
      <c r="M943" s="54"/>
    </row>
    <row r="944" spans="13:13" ht="15.75" customHeight="1" x14ac:dyDescent="0.25">
      <c r="M944" s="54"/>
    </row>
    <row r="945" spans="13:13" ht="15.75" customHeight="1" x14ac:dyDescent="0.25">
      <c r="M945" s="54"/>
    </row>
    <row r="946" spans="13:13" ht="15.75" customHeight="1" x14ac:dyDescent="0.25">
      <c r="M946" s="54"/>
    </row>
    <row r="947" spans="13:13" ht="15.75" customHeight="1" x14ac:dyDescent="0.25">
      <c r="M947" s="54"/>
    </row>
    <row r="948" spans="13:13" ht="15.75" customHeight="1" x14ac:dyDescent="0.25">
      <c r="M948" s="54"/>
    </row>
    <row r="949" spans="13:13" ht="15.75" customHeight="1" x14ac:dyDescent="0.25">
      <c r="M949" s="54"/>
    </row>
    <row r="950" spans="13:13" ht="15.75" customHeight="1" x14ac:dyDescent="0.25">
      <c r="M950" s="54"/>
    </row>
    <row r="951" spans="13:13" ht="15.75" customHeight="1" x14ac:dyDescent="0.25">
      <c r="M951" s="54"/>
    </row>
    <row r="952" spans="13:13" ht="15.75" customHeight="1" x14ac:dyDescent="0.25">
      <c r="M952" s="54"/>
    </row>
    <row r="953" spans="13:13" ht="15.75" customHeight="1" x14ac:dyDescent="0.25">
      <c r="M953" s="54"/>
    </row>
    <row r="954" spans="13:13" ht="15.75" customHeight="1" x14ac:dyDescent="0.25">
      <c r="M954" s="54"/>
    </row>
    <row r="955" spans="13:13" ht="15.75" customHeight="1" x14ac:dyDescent="0.25">
      <c r="M955" s="54"/>
    </row>
    <row r="956" spans="13:13" ht="15.75" customHeight="1" x14ac:dyDescent="0.25">
      <c r="M956" s="54"/>
    </row>
    <row r="957" spans="13:13" ht="15.75" customHeight="1" x14ac:dyDescent="0.25">
      <c r="M957" s="54"/>
    </row>
    <row r="958" spans="13:13" ht="15.75" customHeight="1" x14ac:dyDescent="0.25">
      <c r="M958" s="54"/>
    </row>
    <row r="959" spans="13:13" ht="15.75" customHeight="1" x14ac:dyDescent="0.25">
      <c r="M959" s="54"/>
    </row>
    <row r="960" spans="13:13" ht="15.75" customHeight="1" x14ac:dyDescent="0.25">
      <c r="M960" s="54"/>
    </row>
    <row r="961" spans="13:13" ht="15.75" customHeight="1" x14ac:dyDescent="0.25">
      <c r="M961" s="54"/>
    </row>
    <row r="962" spans="13:13" ht="15.75" customHeight="1" x14ac:dyDescent="0.25">
      <c r="M962" s="54"/>
    </row>
    <row r="963" spans="13:13" ht="15.75" customHeight="1" x14ac:dyDescent="0.25">
      <c r="M963" s="54"/>
    </row>
    <row r="964" spans="13:13" ht="15.75" customHeight="1" x14ac:dyDescent="0.25">
      <c r="M964" s="54"/>
    </row>
    <row r="965" spans="13:13" ht="15.75" customHeight="1" x14ac:dyDescent="0.25">
      <c r="M965" s="54"/>
    </row>
    <row r="966" spans="13:13" ht="15.75" customHeight="1" x14ac:dyDescent="0.25">
      <c r="M966" s="54"/>
    </row>
    <row r="967" spans="13:13" ht="15.75" customHeight="1" x14ac:dyDescent="0.25">
      <c r="M967" s="54"/>
    </row>
    <row r="968" spans="13:13" ht="15.75" customHeight="1" x14ac:dyDescent="0.25">
      <c r="M968" s="54"/>
    </row>
    <row r="969" spans="13:13" ht="15.75" customHeight="1" x14ac:dyDescent="0.25">
      <c r="M969" s="54"/>
    </row>
    <row r="970" spans="13:13" ht="15.75" customHeight="1" x14ac:dyDescent="0.25">
      <c r="M970" s="54"/>
    </row>
    <row r="971" spans="13:13" ht="15.75" customHeight="1" x14ac:dyDescent="0.25">
      <c r="M971" s="54"/>
    </row>
    <row r="972" spans="13:13" ht="15.75" customHeight="1" x14ac:dyDescent="0.25">
      <c r="M972" s="54"/>
    </row>
    <row r="973" spans="13:13" ht="15.75" customHeight="1" x14ac:dyDescent="0.25">
      <c r="M973" s="54"/>
    </row>
    <row r="974" spans="13:13" ht="15.75" customHeight="1" x14ac:dyDescent="0.25">
      <c r="M974" s="54"/>
    </row>
    <row r="975" spans="13:13" ht="15.75" customHeight="1" x14ac:dyDescent="0.25">
      <c r="M975" s="54"/>
    </row>
    <row r="976" spans="13:13" ht="15.75" customHeight="1" x14ac:dyDescent="0.25">
      <c r="M976" s="54"/>
    </row>
    <row r="977" spans="13:13" ht="15.75" customHeight="1" x14ac:dyDescent="0.25">
      <c r="M977" s="54"/>
    </row>
    <row r="978" spans="13:13" ht="15.75" customHeight="1" x14ac:dyDescent="0.25">
      <c r="M978" s="54"/>
    </row>
    <row r="979" spans="13:13" ht="15.75" customHeight="1" x14ac:dyDescent="0.25">
      <c r="M979" s="54"/>
    </row>
    <row r="980" spans="13:13" ht="15.75" customHeight="1" x14ac:dyDescent="0.25">
      <c r="M980" s="54"/>
    </row>
    <row r="981" spans="13:13" ht="15.75" customHeight="1" x14ac:dyDescent="0.25">
      <c r="M981" s="54"/>
    </row>
    <row r="982" spans="13:13" ht="15.75" customHeight="1" x14ac:dyDescent="0.25">
      <c r="M982" s="54"/>
    </row>
    <row r="983" spans="13:13" ht="15.75" customHeight="1" x14ac:dyDescent="0.25">
      <c r="M983" s="54"/>
    </row>
    <row r="984" spans="13:13" ht="15.75" customHeight="1" x14ac:dyDescent="0.25">
      <c r="M984" s="54"/>
    </row>
    <row r="985" spans="13:13" ht="15.75" customHeight="1" x14ac:dyDescent="0.25">
      <c r="M985" s="54"/>
    </row>
    <row r="986" spans="13:13" ht="15.75" customHeight="1" x14ac:dyDescent="0.25">
      <c r="M986" s="54"/>
    </row>
    <row r="987" spans="13:13" ht="15.75" customHeight="1" x14ac:dyDescent="0.25">
      <c r="M987" s="54"/>
    </row>
    <row r="988" spans="13:13" ht="15.75" customHeight="1" x14ac:dyDescent="0.25">
      <c r="M988" s="54"/>
    </row>
    <row r="989" spans="13:13" ht="15.75" customHeight="1" x14ac:dyDescent="0.25">
      <c r="M989" s="54"/>
    </row>
    <row r="990" spans="13:13" ht="15.75" customHeight="1" x14ac:dyDescent="0.25">
      <c r="M990" s="54"/>
    </row>
    <row r="991" spans="13:13" ht="15.75" customHeight="1" x14ac:dyDescent="0.25">
      <c r="M991" s="54"/>
    </row>
    <row r="992" spans="13:13" ht="15.75" customHeight="1" x14ac:dyDescent="0.25">
      <c r="M992" s="54"/>
    </row>
    <row r="993" spans="13:13" ht="15.75" customHeight="1" x14ac:dyDescent="0.25">
      <c r="M993" s="54"/>
    </row>
    <row r="994" spans="13:13" ht="15.75" customHeight="1" x14ac:dyDescent="0.25">
      <c r="M994" s="54"/>
    </row>
    <row r="995" spans="13:13" ht="15.75" customHeight="1" x14ac:dyDescent="0.25">
      <c r="M995" s="54"/>
    </row>
    <row r="996" spans="13:13" ht="15.75" customHeight="1" x14ac:dyDescent="0.25">
      <c r="M996" s="54"/>
    </row>
    <row r="997" spans="13:13" ht="15.75" customHeight="1" x14ac:dyDescent="0.25">
      <c r="M997" s="54"/>
    </row>
    <row r="998" spans="13:13" ht="15.75" customHeight="1" x14ac:dyDescent="0.25">
      <c r="M998" s="54"/>
    </row>
    <row r="999" spans="13:13" ht="15.75" customHeight="1" x14ac:dyDescent="0.25">
      <c r="M999" s="54"/>
    </row>
    <row r="1000" spans="13:13" ht="15.75" customHeight="1" x14ac:dyDescent="0.25">
      <c r="M1000" s="54"/>
    </row>
  </sheetData>
  <mergeCells count="17">
    <mergeCell ref="C38:E38"/>
    <mergeCell ref="H38:K38"/>
    <mergeCell ref="L37:T37"/>
    <mergeCell ref="L38:T38"/>
    <mergeCell ref="B34:Z34"/>
    <mergeCell ref="B35:E35"/>
    <mergeCell ref="H35:T35"/>
    <mergeCell ref="V35:Z35"/>
    <mergeCell ref="C36:E36"/>
    <mergeCell ref="L36:T36"/>
    <mergeCell ref="C37:E37"/>
    <mergeCell ref="V36:W40"/>
    <mergeCell ref="X36:Z40"/>
    <mergeCell ref="V41:W42"/>
    <mergeCell ref="X41:Z42"/>
    <mergeCell ref="H36:K36"/>
    <mergeCell ref="H37:K37"/>
  </mergeCells>
  <conditionalFormatting sqref="D1">
    <cfRule type="notContainsBlanks" dxfId="2" priority="1">
      <formula>LEN(TRIM(D1))&gt;0</formula>
    </cfRule>
  </conditionalFormatting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B1000"/>
  <sheetViews>
    <sheetView tabSelected="1" topLeftCell="A34" workbookViewId="0">
      <selection activeCell="Q55" sqref="Q55"/>
    </sheetView>
  </sheetViews>
  <sheetFormatPr defaultColWidth="14.44140625" defaultRowHeight="15" customHeight="1" x14ac:dyDescent="0.25"/>
  <cols>
    <col min="1" max="1" width="5.44140625" customWidth="1"/>
    <col min="2" max="2" width="13.33203125" customWidth="1"/>
    <col min="3" max="3" width="26.5546875" customWidth="1"/>
    <col min="4" max="4" width="5.109375" customWidth="1"/>
    <col min="5" max="6" width="5.33203125" customWidth="1"/>
    <col min="7" max="7" width="4.6640625" customWidth="1"/>
    <col min="8" max="8" width="5.6640625" customWidth="1"/>
    <col min="9" max="9" width="4.5546875" customWidth="1"/>
    <col min="10" max="10" width="5.6640625" customWidth="1"/>
    <col min="11" max="11" width="6" customWidth="1"/>
    <col min="12" max="12" width="6.6640625" customWidth="1"/>
    <col min="13" max="13" width="6.33203125" customWidth="1"/>
    <col min="14" max="14" width="5.6640625" customWidth="1"/>
    <col min="15" max="15" width="3.88671875" customWidth="1"/>
    <col min="16" max="16" width="4.33203125" customWidth="1"/>
    <col min="17" max="17" width="3.88671875" customWidth="1"/>
    <col min="18" max="18" width="6" customWidth="1"/>
    <col min="19" max="19" width="5" customWidth="1"/>
    <col min="20" max="20" width="4.88671875" customWidth="1"/>
    <col min="21" max="21" width="8.109375" customWidth="1"/>
    <col min="22" max="22" width="6.88671875" customWidth="1"/>
    <col min="23" max="23" width="7.109375" customWidth="1"/>
    <col min="24" max="24" width="7" customWidth="1"/>
    <col min="25" max="25" width="6.109375" customWidth="1"/>
    <col min="26" max="26" width="7" customWidth="1"/>
    <col min="27" max="27" width="5.33203125" customWidth="1"/>
    <col min="28" max="28" width="8.6640625" customWidth="1"/>
  </cols>
  <sheetData>
    <row r="1" spans="1:28" ht="26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5" t="s">
        <v>7</v>
      </c>
      <c r="I1" s="5"/>
      <c r="J1" s="66" t="s">
        <v>8</v>
      </c>
      <c r="K1" s="64"/>
      <c r="L1" s="64"/>
      <c r="M1" s="65"/>
      <c r="N1" s="1" t="s">
        <v>9</v>
      </c>
      <c r="O1" s="1" t="s">
        <v>10</v>
      </c>
      <c r="P1" s="1" t="s">
        <v>11</v>
      </c>
      <c r="Q1" s="5" t="s">
        <v>12</v>
      </c>
      <c r="R1" s="1" t="s">
        <v>13</v>
      </c>
      <c r="S1" s="1" t="s">
        <v>14</v>
      </c>
      <c r="T1" s="1" t="s">
        <v>15</v>
      </c>
      <c r="U1" s="6" t="s">
        <v>16</v>
      </c>
      <c r="V1" s="67" t="s">
        <v>17</v>
      </c>
      <c r="W1" s="85" t="s">
        <v>22</v>
      </c>
      <c r="X1" s="86" t="s">
        <v>23</v>
      </c>
      <c r="Y1" s="87" t="s">
        <v>24</v>
      </c>
      <c r="AA1" s="86" t="s">
        <v>25</v>
      </c>
      <c r="AB1" s="88" t="s">
        <v>26</v>
      </c>
    </row>
    <row r="2" spans="1:28" ht="44.25" customHeight="1" x14ac:dyDescent="0.25">
      <c r="A2" s="1"/>
      <c r="B2" s="1"/>
      <c r="C2" s="1"/>
      <c r="D2" s="1"/>
      <c r="E2" s="1"/>
      <c r="F2" s="1"/>
      <c r="G2" s="1"/>
      <c r="H2" s="5"/>
      <c r="I2" s="5"/>
      <c r="J2" s="8" t="s">
        <v>18</v>
      </c>
      <c r="K2" s="9" t="s">
        <v>19</v>
      </c>
      <c r="L2" s="10" t="s">
        <v>20</v>
      </c>
      <c r="M2" s="11" t="s">
        <v>21</v>
      </c>
      <c r="N2" s="1"/>
      <c r="O2" s="1"/>
      <c r="P2" s="1"/>
      <c r="Q2" s="5"/>
      <c r="R2" s="1"/>
      <c r="S2" s="1"/>
      <c r="T2" s="1"/>
      <c r="U2" s="6"/>
      <c r="V2" s="68"/>
      <c r="W2" s="68"/>
      <c r="X2" s="68"/>
      <c r="Y2" s="68"/>
      <c r="AA2" s="68"/>
      <c r="AB2" s="68"/>
    </row>
    <row r="3" spans="1:28" ht="15.75" customHeight="1" x14ac:dyDescent="0.25">
      <c r="A3" s="17">
        <v>1</v>
      </c>
      <c r="B3" s="17">
        <v>1412173</v>
      </c>
      <c r="C3" s="17" t="s">
        <v>104</v>
      </c>
      <c r="D3" s="17"/>
      <c r="E3" s="17">
        <v>0</v>
      </c>
      <c r="F3" s="17" t="s">
        <v>28</v>
      </c>
      <c r="G3" s="17">
        <v>1</v>
      </c>
      <c r="H3" s="17">
        <v>1</v>
      </c>
      <c r="I3" s="17"/>
      <c r="J3" s="17">
        <f t="shared" ref="J3:J43" si="0">SUM(D3:H3)</f>
        <v>2</v>
      </c>
      <c r="K3" s="17">
        <f t="shared" ref="K3:K43" si="1">5-COUNTIF(D3:H3,"v")</f>
        <v>4</v>
      </c>
      <c r="L3" s="17">
        <f t="shared" ref="L3:L43" si="2">SUM(J3:K3)/2</f>
        <v>3</v>
      </c>
      <c r="M3" s="56">
        <f t="shared" ref="M3:M43" si="3">IF(L3&lt;=6.5,L3,7)</f>
        <v>3</v>
      </c>
      <c r="N3" s="17"/>
      <c r="O3" s="17"/>
      <c r="P3" s="17"/>
      <c r="Q3" s="17"/>
      <c r="R3" s="17"/>
      <c r="S3" s="17"/>
      <c r="T3" s="17"/>
      <c r="U3" s="22"/>
      <c r="V3" s="38">
        <f t="shared" ref="V3:V43" si="4">SUM(N3:U3)</f>
        <v>0</v>
      </c>
      <c r="W3" s="38">
        <f t="shared" ref="W3:W43" si="5">V3*10/25</f>
        <v>0</v>
      </c>
      <c r="X3" s="25">
        <f t="shared" ref="X3:X43" si="6">IF(W3&lt;=6.5,W3,7)</f>
        <v>0</v>
      </c>
      <c r="Y3" s="39">
        <f t="shared" ref="Y3:Y43" si="7">SUM(M3,X3)</f>
        <v>3</v>
      </c>
      <c r="AA3" s="25">
        <f t="shared" ref="AA3:AA43" si="8">IF(Y3-INT(Y3)&gt;=0.7,INT(Y3)+1,IF(Y3-INT(Y3)&gt;=0.4,INT(Y3)+0.5,INT(Y3)))</f>
        <v>3</v>
      </c>
      <c r="AB3" s="27">
        <f t="shared" ref="AB3:AB43" si="9">IF(AA3&gt;=10,10,AA3)</f>
        <v>3</v>
      </c>
    </row>
    <row r="4" spans="1:28" ht="15.75" customHeight="1" x14ac:dyDescent="0.25">
      <c r="A4" s="17">
        <v>2</v>
      </c>
      <c r="B4" s="17">
        <v>1712343</v>
      </c>
      <c r="C4" s="17" t="s">
        <v>105</v>
      </c>
      <c r="D4" s="17"/>
      <c r="E4" s="17">
        <v>2</v>
      </c>
      <c r="F4" s="17">
        <v>1</v>
      </c>
      <c r="G4" s="17">
        <v>1</v>
      </c>
      <c r="H4" s="17">
        <v>3</v>
      </c>
      <c r="I4" s="17"/>
      <c r="J4" s="17">
        <f t="shared" si="0"/>
        <v>7</v>
      </c>
      <c r="K4" s="17">
        <f t="shared" si="1"/>
        <v>5</v>
      </c>
      <c r="L4" s="17">
        <f t="shared" si="2"/>
        <v>6</v>
      </c>
      <c r="M4" s="56">
        <f t="shared" si="3"/>
        <v>6</v>
      </c>
      <c r="N4" s="17">
        <v>1</v>
      </c>
      <c r="O4" s="17">
        <v>2</v>
      </c>
      <c r="P4" s="17"/>
      <c r="Q4" s="17">
        <v>1</v>
      </c>
      <c r="R4" s="17">
        <v>4</v>
      </c>
      <c r="S4" s="17">
        <v>2</v>
      </c>
      <c r="T4" s="17">
        <v>1</v>
      </c>
      <c r="U4" s="22"/>
      <c r="V4" s="38">
        <f t="shared" si="4"/>
        <v>11</v>
      </c>
      <c r="W4" s="38">
        <f t="shared" si="5"/>
        <v>4.4000000000000004</v>
      </c>
      <c r="X4" s="25">
        <f t="shared" si="6"/>
        <v>4.4000000000000004</v>
      </c>
      <c r="Y4" s="39">
        <f t="shared" si="7"/>
        <v>10.4</v>
      </c>
      <c r="AA4" s="25">
        <f t="shared" si="8"/>
        <v>10.5</v>
      </c>
      <c r="AB4" s="27">
        <f t="shared" si="9"/>
        <v>10</v>
      </c>
    </row>
    <row r="5" spans="1:28" ht="15.75" customHeight="1" x14ac:dyDescent="0.25">
      <c r="A5" s="17">
        <v>3</v>
      </c>
      <c r="B5" s="17">
        <v>1712495</v>
      </c>
      <c r="C5" s="17" t="s">
        <v>106</v>
      </c>
      <c r="D5" s="17"/>
      <c r="E5" s="17">
        <v>1</v>
      </c>
      <c r="F5" s="17" t="s">
        <v>28</v>
      </c>
      <c r="G5" s="17">
        <v>0</v>
      </c>
      <c r="H5" s="17" t="s">
        <v>28</v>
      </c>
      <c r="I5" s="17"/>
      <c r="J5" s="17">
        <f t="shared" si="0"/>
        <v>1</v>
      </c>
      <c r="K5" s="17">
        <f t="shared" si="1"/>
        <v>3</v>
      </c>
      <c r="L5" s="17">
        <f t="shared" si="2"/>
        <v>2</v>
      </c>
      <c r="M5" s="56">
        <f t="shared" si="3"/>
        <v>2</v>
      </c>
      <c r="N5" s="17"/>
      <c r="O5" s="17"/>
      <c r="P5" s="17"/>
      <c r="Q5" s="17"/>
      <c r="R5" s="17"/>
      <c r="S5" s="17"/>
      <c r="T5" s="17"/>
      <c r="U5" s="22"/>
      <c r="V5" s="38">
        <f t="shared" si="4"/>
        <v>0</v>
      </c>
      <c r="W5" s="38">
        <f t="shared" si="5"/>
        <v>0</v>
      </c>
      <c r="X5" s="25">
        <f t="shared" si="6"/>
        <v>0</v>
      </c>
      <c r="Y5" s="39">
        <f t="shared" si="7"/>
        <v>2</v>
      </c>
      <c r="AA5" s="25">
        <f t="shared" si="8"/>
        <v>2</v>
      </c>
      <c r="AB5" s="27">
        <f t="shared" si="9"/>
        <v>2</v>
      </c>
    </row>
    <row r="6" spans="1:28" ht="15.75" customHeight="1" x14ac:dyDescent="0.25">
      <c r="A6" s="17">
        <v>4</v>
      </c>
      <c r="B6" s="17">
        <v>1712692</v>
      </c>
      <c r="C6" s="17" t="s">
        <v>107</v>
      </c>
      <c r="D6" s="17">
        <v>1</v>
      </c>
      <c r="E6" s="17">
        <v>2</v>
      </c>
      <c r="F6" s="17">
        <v>2</v>
      </c>
      <c r="G6" s="17">
        <v>1</v>
      </c>
      <c r="H6" s="17">
        <v>1</v>
      </c>
      <c r="I6" s="17"/>
      <c r="J6" s="17">
        <f t="shared" si="0"/>
        <v>7</v>
      </c>
      <c r="K6" s="17">
        <f t="shared" si="1"/>
        <v>5</v>
      </c>
      <c r="L6" s="17">
        <f t="shared" si="2"/>
        <v>6</v>
      </c>
      <c r="M6" s="56">
        <f t="shared" si="3"/>
        <v>6</v>
      </c>
      <c r="N6" s="17">
        <v>3</v>
      </c>
      <c r="O6" s="17"/>
      <c r="P6" s="17">
        <v>1</v>
      </c>
      <c r="Q6" s="17"/>
      <c r="R6" s="17">
        <v>2</v>
      </c>
      <c r="S6" s="17">
        <v>2</v>
      </c>
      <c r="T6" s="17"/>
      <c r="U6" s="22"/>
      <c r="V6" s="38">
        <f t="shared" si="4"/>
        <v>8</v>
      </c>
      <c r="W6" s="38">
        <f t="shared" si="5"/>
        <v>3.2</v>
      </c>
      <c r="X6" s="25">
        <f t="shared" si="6"/>
        <v>3.2</v>
      </c>
      <c r="Y6" s="39">
        <f t="shared" si="7"/>
        <v>9.1999999999999993</v>
      </c>
      <c r="AA6" s="25">
        <f t="shared" si="8"/>
        <v>9</v>
      </c>
      <c r="AB6" s="27">
        <f t="shared" si="9"/>
        <v>9</v>
      </c>
    </row>
    <row r="7" spans="1:28" ht="15.75" customHeight="1" x14ac:dyDescent="0.25">
      <c r="A7" s="17">
        <v>5</v>
      </c>
      <c r="B7" s="17">
        <v>18120279</v>
      </c>
      <c r="C7" s="17" t="s">
        <v>108</v>
      </c>
      <c r="D7" s="17"/>
      <c r="E7" s="17">
        <v>1</v>
      </c>
      <c r="F7" s="17">
        <v>0</v>
      </c>
      <c r="G7" s="17">
        <v>0</v>
      </c>
      <c r="H7" s="17">
        <v>1</v>
      </c>
      <c r="I7" s="17"/>
      <c r="J7" s="17">
        <f t="shared" si="0"/>
        <v>2</v>
      </c>
      <c r="K7" s="17">
        <f t="shared" si="1"/>
        <v>5</v>
      </c>
      <c r="L7" s="17">
        <f t="shared" si="2"/>
        <v>3.5</v>
      </c>
      <c r="M7" s="56">
        <f t="shared" si="3"/>
        <v>3.5</v>
      </c>
      <c r="N7" s="17">
        <v>4</v>
      </c>
      <c r="O7" s="17">
        <v>4</v>
      </c>
      <c r="P7" s="17">
        <v>2</v>
      </c>
      <c r="Q7" s="17">
        <v>2</v>
      </c>
      <c r="R7" s="17">
        <v>2</v>
      </c>
      <c r="S7" s="17">
        <v>3</v>
      </c>
      <c r="T7" s="17">
        <v>3</v>
      </c>
      <c r="U7" s="22"/>
      <c r="V7" s="38">
        <f t="shared" si="4"/>
        <v>20</v>
      </c>
      <c r="W7" s="38">
        <f t="shared" si="5"/>
        <v>8</v>
      </c>
      <c r="X7" s="25">
        <f t="shared" si="6"/>
        <v>7</v>
      </c>
      <c r="Y7" s="39">
        <f t="shared" si="7"/>
        <v>10.5</v>
      </c>
      <c r="AA7" s="25">
        <f t="shared" si="8"/>
        <v>10.5</v>
      </c>
      <c r="AB7" s="27">
        <f t="shared" si="9"/>
        <v>10</v>
      </c>
    </row>
    <row r="8" spans="1:28" ht="15.75" customHeight="1" x14ac:dyDescent="0.25">
      <c r="A8" s="17">
        <v>6</v>
      </c>
      <c r="B8" s="17">
        <v>18120386</v>
      </c>
      <c r="C8" s="17" t="s">
        <v>109</v>
      </c>
      <c r="D8" s="17" t="s">
        <v>28</v>
      </c>
      <c r="E8" s="17">
        <v>0</v>
      </c>
      <c r="F8" s="17">
        <v>1</v>
      </c>
      <c r="G8" s="17" t="s">
        <v>28</v>
      </c>
      <c r="H8" s="17">
        <v>0</v>
      </c>
      <c r="I8" s="17"/>
      <c r="J8" s="17">
        <f t="shared" si="0"/>
        <v>1</v>
      </c>
      <c r="K8" s="17">
        <f t="shared" si="1"/>
        <v>3</v>
      </c>
      <c r="L8" s="17">
        <f t="shared" si="2"/>
        <v>2</v>
      </c>
      <c r="M8" s="56">
        <f t="shared" si="3"/>
        <v>2</v>
      </c>
      <c r="N8" s="17"/>
      <c r="O8" s="17">
        <v>3</v>
      </c>
      <c r="P8" s="17">
        <v>5</v>
      </c>
      <c r="Q8" s="17">
        <v>4</v>
      </c>
      <c r="R8" s="17">
        <v>5</v>
      </c>
      <c r="S8" s="17">
        <v>5</v>
      </c>
      <c r="T8" s="17">
        <v>4</v>
      </c>
      <c r="U8" s="22"/>
      <c r="V8" s="38">
        <f t="shared" si="4"/>
        <v>26</v>
      </c>
      <c r="W8" s="38">
        <f t="shared" si="5"/>
        <v>10.4</v>
      </c>
      <c r="X8" s="25">
        <f t="shared" si="6"/>
        <v>7</v>
      </c>
      <c r="Y8" s="39">
        <f t="shared" si="7"/>
        <v>9</v>
      </c>
      <c r="AA8" s="25">
        <f t="shared" si="8"/>
        <v>9</v>
      </c>
      <c r="AB8" s="27">
        <f t="shared" si="9"/>
        <v>9</v>
      </c>
    </row>
    <row r="9" spans="1:28" ht="15.75" customHeight="1" x14ac:dyDescent="0.25">
      <c r="A9" s="17">
        <v>7</v>
      </c>
      <c r="B9" s="17">
        <v>19120064</v>
      </c>
      <c r="C9" s="17" t="s">
        <v>110</v>
      </c>
      <c r="D9" s="17"/>
      <c r="E9" s="17">
        <v>3</v>
      </c>
      <c r="F9" s="17">
        <v>1</v>
      </c>
      <c r="G9" s="17">
        <v>1</v>
      </c>
      <c r="H9" s="17">
        <v>1</v>
      </c>
      <c r="I9" s="17"/>
      <c r="J9" s="17">
        <f t="shared" si="0"/>
        <v>6</v>
      </c>
      <c r="K9" s="17">
        <f t="shared" si="1"/>
        <v>5</v>
      </c>
      <c r="L9" s="17">
        <f t="shared" si="2"/>
        <v>5.5</v>
      </c>
      <c r="M9" s="56">
        <f t="shared" si="3"/>
        <v>5.5</v>
      </c>
      <c r="N9" s="17"/>
      <c r="O9" s="17"/>
      <c r="P9" s="17">
        <v>3</v>
      </c>
      <c r="Q9" s="17">
        <v>1</v>
      </c>
      <c r="R9" s="17"/>
      <c r="S9" s="17"/>
      <c r="T9" s="17">
        <v>1</v>
      </c>
      <c r="U9" s="22"/>
      <c r="V9" s="38">
        <f t="shared" si="4"/>
        <v>5</v>
      </c>
      <c r="W9" s="38">
        <f t="shared" si="5"/>
        <v>2</v>
      </c>
      <c r="X9" s="25">
        <f t="shared" si="6"/>
        <v>2</v>
      </c>
      <c r="Y9" s="39">
        <f t="shared" si="7"/>
        <v>7.5</v>
      </c>
      <c r="AA9" s="25">
        <f t="shared" si="8"/>
        <v>7.5</v>
      </c>
      <c r="AB9" s="27">
        <f t="shared" si="9"/>
        <v>7.5</v>
      </c>
    </row>
    <row r="10" spans="1:28" ht="15.75" customHeight="1" x14ac:dyDescent="0.25">
      <c r="A10" s="17">
        <v>8</v>
      </c>
      <c r="B10" s="17">
        <v>19120069</v>
      </c>
      <c r="C10" s="17" t="s">
        <v>111</v>
      </c>
      <c r="D10" s="17"/>
      <c r="E10" s="17">
        <v>2</v>
      </c>
      <c r="F10" s="17">
        <v>2</v>
      </c>
      <c r="G10" s="17">
        <v>0</v>
      </c>
      <c r="H10" s="17">
        <v>3</v>
      </c>
      <c r="I10" s="17"/>
      <c r="J10" s="17">
        <f t="shared" si="0"/>
        <v>7</v>
      </c>
      <c r="K10" s="17">
        <f t="shared" si="1"/>
        <v>5</v>
      </c>
      <c r="L10" s="17">
        <f t="shared" si="2"/>
        <v>6</v>
      </c>
      <c r="M10" s="56">
        <f t="shared" si="3"/>
        <v>6</v>
      </c>
      <c r="N10" s="17">
        <v>4</v>
      </c>
      <c r="O10" s="17">
        <v>4</v>
      </c>
      <c r="P10" s="17">
        <v>5</v>
      </c>
      <c r="Q10" s="17"/>
      <c r="R10" s="17">
        <v>1</v>
      </c>
      <c r="S10" s="17">
        <v>5</v>
      </c>
      <c r="T10" s="17">
        <v>4</v>
      </c>
      <c r="U10" s="22"/>
      <c r="V10" s="38">
        <f t="shared" si="4"/>
        <v>23</v>
      </c>
      <c r="W10" s="38">
        <f t="shared" si="5"/>
        <v>9.1999999999999993</v>
      </c>
      <c r="X10" s="25">
        <f t="shared" si="6"/>
        <v>7</v>
      </c>
      <c r="Y10" s="39">
        <f t="shared" si="7"/>
        <v>13</v>
      </c>
      <c r="AA10" s="25">
        <f t="shared" si="8"/>
        <v>13</v>
      </c>
      <c r="AB10" s="27">
        <f t="shared" si="9"/>
        <v>10</v>
      </c>
    </row>
    <row r="11" spans="1:28" ht="15.75" customHeight="1" x14ac:dyDescent="0.25">
      <c r="A11" s="17">
        <v>9</v>
      </c>
      <c r="B11" s="17">
        <v>19120128</v>
      </c>
      <c r="C11" s="17" t="s">
        <v>112</v>
      </c>
      <c r="D11" s="17"/>
      <c r="E11" s="17">
        <v>1</v>
      </c>
      <c r="F11" s="17">
        <v>1</v>
      </c>
      <c r="G11" s="17">
        <v>1</v>
      </c>
      <c r="H11" s="17">
        <v>2</v>
      </c>
      <c r="I11" s="17"/>
      <c r="J11" s="17">
        <f t="shared" si="0"/>
        <v>5</v>
      </c>
      <c r="K11" s="17">
        <f t="shared" si="1"/>
        <v>5</v>
      </c>
      <c r="L11" s="17">
        <f t="shared" si="2"/>
        <v>5</v>
      </c>
      <c r="M11" s="56">
        <f t="shared" si="3"/>
        <v>5</v>
      </c>
      <c r="N11" s="17">
        <v>6</v>
      </c>
      <c r="O11" s="17">
        <v>3</v>
      </c>
      <c r="P11" s="17">
        <v>5</v>
      </c>
      <c r="Q11" s="17">
        <v>3</v>
      </c>
      <c r="R11" s="17">
        <v>5</v>
      </c>
      <c r="S11" s="17">
        <v>4</v>
      </c>
      <c r="T11" s="17">
        <v>2</v>
      </c>
      <c r="U11" s="22"/>
      <c r="V11" s="38">
        <f t="shared" si="4"/>
        <v>28</v>
      </c>
      <c r="W11" s="38">
        <f t="shared" si="5"/>
        <v>11.2</v>
      </c>
      <c r="X11" s="25">
        <f t="shared" si="6"/>
        <v>7</v>
      </c>
      <c r="Y11" s="39">
        <f t="shared" si="7"/>
        <v>12</v>
      </c>
      <c r="AA11" s="25">
        <f t="shared" si="8"/>
        <v>12</v>
      </c>
      <c r="AB11" s="27">
        <f t="shared" si="9"/>
        <v>10</v>
      </c>
    </row>
    <row r="12" spans="1:28" ht="15.75" customHeight="1" x14ac:dyDescent="0.25">
      <c r="A12" s="17">
        <v>10</v>
      </c>
      <c r="B12" s="17">
        <v>19120129</v>
      </c>
      <c r="C12" s="17" t="s">
        <v>113</v>
      </c>
      <c r="D12" s="17">
        <v>2</v>
      </c>
      <c r="E12" s="17">
        <v>3</v>
      </c>
      <c r="F12" s="17">
        <v>1</v>
      </c>
      <c r="G12" s="17">
        <v>1</v>
      </c>
      <c r="H12" s="17">
        <v>3</v>
      </c>
      <c r="I12" s="17"/>
      <c r="J12" s="17">
        <f t="shared" si="0"/>
        <v>10</v>
      </c>
      <c r="K12" s="17">
        <f t="shared" si="1"/>
        <v>5</v>
      </c>
      <c r="L12" s="17">
        <f t="shared" si="2"/>
        <v>7.5</v>
      </c>
      <c r="M12" s="56">
        <f t="shared" si="3"/>
        <v>7</v>
      </c>
      <c r="N12" s="17">
        <v>3</v>
      </c>
      <c r="O12" s="17">
        <v>3</v>
      </c>
      <c r="P12" s="17">
        <v>4</v>
      </c>
      <c r="Q12" s="17">
        <v>5</v>
      </c>
      <c r="R12" s="17">
        <v>4</v>
      </c>
      <c r="S12" s="17">
        <v>5</v>
      </c>
      <c r="T12" s="17">
        <v>3</v>
      </c>
      <c r="U12" s="22"/>
      <c r="V12" s="38">
        <f t="shared" si="4"/>
        <v>27</v>
      </c>
      <c r="W12" s="38">
        <f t="shared" si="5"/>
        <v>10.8</v>
      </c>
      <c r="X12" s="25">
        <f t="shared" si="6"/>
        <v>7</v>
      </c>
      <c r="Y12" s="39">
        <f t="shared" si="7"/>
        <v>14</v>
      </c>
      <c r="AA12" s="25">
        <f t="shared" si="8"/>
        <v>14</v>
      </c>
      <c r="AB12" s="27">
        <f t="shared" si="9"/>
        <v>10</v>
      </c>
    </row>
    <row r="13" spans="1:28" ht="15.75" customHeight="1" x14ac:dyDescent="0.25">
      <c r="A13" s="17">
        <v>11</v>
      </c>
      <c r="B13" s="17">
        <v>19120141</v>
      </c>
      <c r="C13" s="17" t="s">
        <v>114</v>
      </c>
      <c r="D13" s="17"/>
      <c r="E13" s="17">
        <v>2</v>
      </c>
      <c r="F13" s="17">
        <v>2</v>
      </c>
      <c r="G13" s="17">
        <v>1</v>
      </c>
      <c r="H13" s="17">
        <v>2</v>
      </c>
      <c r="I13" s="17"/>
      <c r="J13" s="17">
        <f t="shared" si="0"/>
        <v>7</v>
      </c>
      <c r="K13" s="17">
        <f t="shared" si="1"/>
        <v>5</v>
      </c>
      <c r="L13" s="17">
        <f t="shared" si="2"/>
        <v>6</v>
      </c>
      <c r="M13" s="56">
        <f t="shared" si="3"/>
        <v>6</v>
      </c>
      <c r="N13" s="17">
        <v>4</v>
      </c>
      <c r="O13" s="17">
        <v>3</v>
      </c>
      <c r="P13" s="17">
        <v>1</v>
      </c>
      <c r="Q13" s="17">
        <v>3</v>
      </c>
      <c r="R13" s="17">
        <v>1</v>
      </c>
      <c r="S13" s="17">
        <v>3</v>
      </c>
      <c r="T13" s="17">
        <v>4</v>
      </c>
      <c r="U13" s="22"/>
      <c r="V13" s="38">
        <f t="shared" si="4"/>
        <v>19</v>
      </c>
      <c r="W13" s="38">
        <f t="shared" si="5"/>
        <v>7.6</v>
      </c>
      <c r="X13" s="25">
        <f t="shared" si="6"/>
        <v>7</v>
      </c>
      <c r="Y13" s="39">
        <f t="shared" si="7"/>
        <v>13</v>
      </c>
      <c r="AA13" s="25">
        <f t="shared" si="8"/>
        <v>13</v>
      </c>
      <c r="AB13" s="27">
        <f t="shared" si="9"/>
        <v>10</v>
      </c>
    </row>
    <row r="14" spans="1:28" ht="15.75" customHeight="1" x14ac:dyDescent="0.25">
      <c r="A14" s="17">
        <v>12</v>
      </c>
      <c r="B14" s="17">
        <v>19120163</v>
      </c>
      <c r="C14" s="17" t="s">
        <v>115</v>
      </c>
      <c r="D14" s="17"/>
      <c r="E14" s="17">
        <v>2</v>
      </c>
      <c r="F14" s="17">
        <v>1</v>
      </c>
      <c r="G14" s="17">
        <v>1</v>
      </c>
      <c r="H14" s="17">
        <v>1</v>
      </c>
      <c r="I14" s="17"/>
      <c r="J14" s="17">
        <f t="shared" si="0"/>
        <v>5</v>
      </c>
      <c r="K14" s="17">
        <f t="shared" si="1"/>
        <v>5</v>
      </c>
      <c r="L14" s="17">
        <f t="shared" si="2"/>
        <v>5</v>
      </c>
      <c r="M14" s="56">
        <f t="shared" si="3"/>
        <v>5</v>
      </c>
      <c r="N14" s="17">
        <v>3</v>
      </c>
      <c r="O14" s="17">
        <v>3</v>
      </c>
      <c r="P14" s="17">
        <v>3</v>
      </c>
      <c r="Q14" s="17">
        <v>3</v>
      </c>
      <c r="R14" s="17">
        <v>3</v>
      </c>
      <c r="S14" s="17">
        <v>3</v>
      </c>
      <c r="T14" s="17">
        <v>3</v>
      </c>
      <c r="U14" s="22"/>
      <c r="V14" s="38">
        <f t="shared" si="4"/>
        <v>21</v>
      </c>
      <c r="W14" s="38">
        <f t="shared" si="5"/>
        <v>8.4</v>
      </c>
      <c r="X14" s="25">
        <f t="shared" si="6"/>
        <v>7</v>
      </c>
      <c r="Y14" s="39">
        <f t="shared" si="7"/>
        <v>12</v>
      </c>
      <c r="AA14" s="25">
        <f t="shared" si="8"/>
        <v>12</v>
      </c>
      <c r="AB14" s="27">
        <f t="shared" si="9"/>
        <v>10</v>
      </c>
    </row>
    <row r="15" spans="1:28" ht="15.75" customHeight="1" x14ac:dyDescent="0.25">
      <c r="A15" s="17">
        <v>13</v>
      </c>
      <c r="B15" s="17">
        <v>19120168</v>
      </c>
      <c r="C15" s="17" t="s">
        <v>116</v>
      </c>
      <c r="D15" s="17"/>
      <c r="E15" s="17">
        <v>2</v>
      </c>
      <c r="F15" s="17">
        <v>2</v>
      </c>
      <c r="G15" s="17">
        <v>1</v>
      </c>
      <c r="H15" s="17">
        <v>3</v>
      </c>
      <c r="I15" s="17"/>
      <c r="J15" s="17">
        <f t="shared" si="0"/>
        <v>8</v>
      </c>
      <c r="K15" s="17">
        <f t="shared" si="1"/>
        <v>5</v>
      </c>
      <c r="L15" s="17">
        <f t="shared" si="2"/>
        <v>6.5</v>
      </c>
      <c r="M15" s="56">
        <f t="shared" si="3"/>
        <v>6.5</v>
      </c>
      <c r="N15" s="17">
        <v>6</v>
      </c>
      <c r="O15" s="17">
        <v>1</v>
      </c>
      <c r="P15" s="17">
        <v>4</v>
      </c>
      <c r="Q15" s="17">
        <v>4</v>
      </c>
      <c r="R15" s="17">
        <v>3</v>
      </c>
      <c r="S15" s="17">
        <v>4</v>
      </c>
      <c r="T15" s="17">
        <v>4</v>
      </c>
      <c r="U15" s="22"/>
      <c r="V15" s="38">
        <f t="shared" si="4"/>
        <v>26</v>
      </c>
      <c r="W15" s="38">
        <f t="shared" si="5"/>
        <v>10.4</v>
      </c>
      <c r="X15" s="25">
        <f t="shared" si="6"/>
        <v>7</v>
      </c>
      <c r="Y15" s="39">
        <f t="shared" si="7"/>
        <v>13.5</v>
      </c>
      <c r="AA15" s="25">
        <f t="shared" si="8"/>
        <v>13.5</v>
      </c>
      <c r="AB15" s="27">
        <f t="shared" si="9"/>
        <v>10</v>
      </c>
    </row>
    <row r="16" spans="1:28" ht="15.75" customHeight="1" x14ac:dyDescent="0.25">
      <c r="A16" s="17">
        <v>14</v>
      </c>
      <c r="B16" s="17">
        <v>19120268</v>
      </c>
      <c r="C16" s="17" t="s">
        <v>117</v>
      </c>
      <c r="D16" s="17"/>
      <c r="E16" s="17">
        <v>1</v>
      </c>
      <c r="F16" s="17">
        <v>1</v>
      </c>
      <c r="G16" s="17">
        <v>1</v>
      </c>
      <c r="H16" s="17">
        <v>2</v>
      </c>
      <c r="I16" s="17"/>
      <c r="J16" s="17">
        <f t="shared" si="0"/>
        <v>5</v>
      </c>
      <c r="K16" s="17">
        <f t="shared" si="1"/>
        <v>5</v>
      </c>
      <c r="L16" s="17">
        <f t="shared" si="2"/>
        <v>5</v>
      </c>
      <c r="M16" s="56">
        <f t="shared" si="3"/>
        <v>5</v>
      </c>
      <c r="N16" s="17"/>
      <c r="O16" s="17">
        <v>1</v>
      </c>
      <c r="P16" s="17">
        <v>1</v>
      </c>
      <c r="Q16" s="17"/>
      <c r="R16" s="17">
        <v>1</v>
      </c>
      <c r="S16" s="17"/>
      <c r="T16" s="17">
        <v>3</v>
      </c>
      <c r="U16" s="22"/>
      <c r="V16" s="38">
        <f t="shared" si="4"/>
        <v>6</v>
      </c>
      <c r="W16" s="38">
        <f t="shared" si="5"/>
        <v>2.4</v>
      </c>
      <c r="X16" s="25">
        <f t="shared" si="6"/>
        <v>2.4</v>
      </c>
      <c r="Y16" s="39">
        <f t="shared" si="7"/>
        <v>7.4</v>
      </c>
      <c r="AA16" s="25">
        <f t="shared" si="8"/>
        <v>7.5</v>
      </c>
      <c r="AB16" s="27">
        <f t="shared" si="9"/>
        <v>7.5</v>
      </c>
    </row>
    <row r="17" spans="1:28" ht="15.75" customHeight="1" x14ac:dyDescent="0.25">
      <c r="A17" s="17">
        <v>15</v>
      </c>
      <c r="B17" s="17">
        <v>19120285</v>
      </c>
      <c r="C17" s="17" t="s">
        <v>118</v>
      </c>
      <c r="D17" s="17"/>
      <c r="E17" s="17">
        <v>1</v>
      </c>
      <c r="F17" s="17">
        <v>1</v>
      </c>
      <c r="G17" s="17">
        <v>1</v>
      </c>
      <c r="H17" s="17">
        <v>1</v>
      </c>
      <c r="I17" s="17"/>
      <c r="J17" s="17">
        <f t="shared" si="0"/>
        <v>4</v>
      </c>
      <c r="K17" s="17">
        <f t="shared" si="1"/>
        <v>5</v>
      </c>
      <c r="L17" s="17">
        <f t="shared" si="2"/>
        <v>4.5</v>
      </c>
      <c r="M17" s="56">
        <f t="shared" si="3"/>
        <v>4.5</v>
      </c>
      <c r="N17" s="17">
        <v>2</v>
      </c>
      <c r="O17" s="17">
        <v>3</v>
      </c>
      <c r="P17" s="17">
        <v>3</v>
      </c>
      <c r="Q17" s="17">
        <v>3</v>
      </c>
      <c r="R17" s="17">
        <v>5</v>
      </c>
      <c r="S17" s="17">
        <v>4</v>
      </c>
      <c r="T17" s="17">
        <v>4</v>
      </c>
      <c r="U17" s="22"/>
      <c r="V17" s="38">
        <f t="shared" si="4"/>
        <v>24</v>
      </c>
      <c r="W17" s="38">
        <f t="shared" si="5"/>
        <v>9.6</v>
      </c>
      <c r="X17" s="25">
        <f t="shared" si="6"/>
        <v>7</v>
      </c>
      <c r="Y17" s="39">
        <f t="shared" si="7"/>
        <v>11.5</v>
      </c>
      <c r="AA17" s="25">
        <f t="shared" si="8"/>
        <v>11.5</v>
      </c>
      <c r="AB17" s="27">
        <f t="shared" si="9"/>
        <v>10</v>
      </c>
    </row>
    <row r="18" spans="1:28" ht="15.75" customHeight="1" x14ac:dyDescent="0.25">
      <c r="A18" s="17">
        <v>16</v>
      </c>
      <c r="B18" s="17">
        <v>19120301</v>
      </c>
      <c r="C18" s="17" t="s">
        <v>119</v>
      </c>
      <c r="D18" s="17"/>
      <c r="E18" s="17">
        <v>1</v>
      </c>
      <c r="F18" s="17">
        <v>2</v>
      </c>
      <c r="G18" s="17">
        <v>1</v>
      </c>
      <c r="H18" s="17">
        <v>2</v>
      </c>
      <c r="I18" s="17"/>
      <c r="J18" s="17">
        <f t="shared" si="0"/>
        <v>6</v>
      </c>
      <c r="K18" s="17">
        <f t="shared" si="1"/>
        <v>5</v>
      </c>
      <c r="L18" s="17">
        <f t="shared" si="2"/>
        <v>5.5</v>
      </c>
      <c r="M18" s="56">
        <f t="shared" si="3"/>
        <v>5.5</v>
      </c>
      <c r="N18" s="17">
        <v>5</v>
      </c>
      <c r="O18" s="17">
        <v>4</v>
      </c>
      <c r="P18" s="17">
        <v>5</v>
      </c>
      <c r="Q18" s="17">
        <v>3</v>
      </c>
      <c r="R18" s="17">
        <v>4</v>
      </c>
      <c r="S18" s="17">
        <v>4</v>
      </c>
      <c r="T18" s="17">
        <v>3</v>
      </c>
      <c r="U18" s="22"/>
      <c r="V18" s="38">
        <f t="shared" si="4"/>
        <v>28</v>
      </c>
      <c r="W18" s="38">
        <f t="shared" si="5"/>
        <v>11.2</v>
      </c>
      <c r="X18" s="25">
        <f t="shared" si="6"/>
        <v>7</v>
      </c>
      <c r="Y18" s="39">
        <f t="shared" si="7"/>
        <v>12.5</v>
      </c>
      <c r="AA18" s="25">
        <f t="shared" si="8"/>
        <v>12.5</v>
      </c>
      <c r="AB18" s="27">
        <f t="shared" si="9"/>
        <v>10</v>
      </c>
    </row>
    <row r="19" spans="1:28" ht="15.75" customHeight="1" x14ac:dyDescent="0.25">
      <c r="A19" s="17">
        <v>17</v>
      </c>
      <c r="B19" s="17">
        <v>19120303</v>
      </c>
      <c r="C19" s="17" t="s">
        <v>120</v>
      </c>
      <c r="D19" s="17"/>
      <c r="E19" s="17">
        <v>2</v>
      </c>
      <c r="F19" s="17">
        <v>1</v>
      </c>
      <c r="G19" s="17">
        <v>1</v>
      </c>
      <c r="H19" s="17">
        <v>1</v>
      </c>
      <c r="I19" s="17"/>
      <c r="J19" s="17">
        <f t="shared" si="0"/>
        <v>5</v>
      </c>
      <c r="K19" s="17">
        <f t="shared" si="1"/>
        <v>5</v>
      </c>
      <c r="L19" s="17">
        <f t="shared" si="2"/>
        <v>5</v>
      </c>
      <c r="M19" s="56">
        <f t="shared" si="3"/>
        <v>5</v>
      </c>
      <c r="N19" s="17">
        <v>1</v>
      </c>
      <c r="O19" s="17">
        <v>1</v>
      </c>
      <c r="P19" s="17">
        <v>3</v>
      </c>
      <c r="Q19" s="17"/>
      <c r="R19" s="17">
        <v>1</v>
      </c>
      <c r="S19" s="17">
        <v>1</v>
      </c>
      <c r="T19" s="17"/>
      <c r="U19" s="22"/>
      <c r="V19" s="38">
        <f t="shared" si="4"/>
        <v>7</v>
      </c>
      <c r="W19" s="38">
        <f t="shared" si="5"/>
        <v>2.8</v>
      </c>
      <c r="X19" s="25">
        <f t="shared" si="6"/>
        <v>2.8</v>
      </c>
      <c r="Y19" s="39">
        <f t="shared" si="7"/>
        <v>7.8</v>
      </c>
      <c r="AA19" s="25">
        <f t="shared" si="8"/>
        <v>8</v>
      </c>
      <c r="AB19" s="27">
        <f t="shared" si="9"/>
        <v>8</v>
      </c>
    </row>
    <row r="20" spans="1:28" ht="15.75" customHeight="1" x14ac:dyDescent="0.25">
      <c r="A20" s="17">
        <v>18</v>
      </c>
      <c r="B20" s="17">
        <v>19120330</v>
      </c>
      <c r="C20" s="17" t="s">
        <v>121</v>
      </c>
      <c r="D20" s="17"/>
      <c r="E20" s="17">
        <v>1</v>
      </c>
      <c r="F20" s="17">
        <v>1</v>
      </c>
      <c r="G20" s="17">
        <v>1</v>
      </c>
      <c r="H20" s="17">
        <v>0</v>
      </c>
      <c r="I20" s="17"/>
      <c r="J20" s="17">
        <f t="shared" si="0"/>
        <v>3</v>
      </c>
      <c r="K20" s="17">
        <f t="shared" si="1"/>
        <v>5</v>
      </c>
      <c r="L20" s="17">
        <f t="shared" si="2"/>
        <v>4</v>
      </c>
      <c r="M20" s="56">
        <f t="shared" si="3"/>
        <v>4</v>
      </c>
      <c r="N20" s="17"/>
      <c r="O20" s="17">
        <v>2</v>
      </c>
      <c r="P20" s="17">
        <v>1</v>
      </c>
      <c r="Q20" s="17">
        <v>1</v>
      </c>
      <c r="R20" s="17">
        <v>1</v>
      </c>
      <c r="S20" s="17"/>
      <c r="T20" s="17"/>
      <c r="U20" s="22"/>
      <c r="V20" s="38">
        <f t="shared" si="4"/>
        <v>5</v>
      </c>
      <c r="W20" s="38">
        <f t="shared" si="5"/>
        <v>2</v>
      </c>
      <c r="X20" s="25">
        <f t="shared" si="6"/>
        <v>2</v>
      </c>
      <c r="Y20" s="39">
        <f t="shared" si="7"/>
        <v>6</v>
      </c>
      <c r="AA20" s="25">
        <f t="shared" si="8"/>
        <v>6</v>
      </c>
      <c r="AB20" s="27">
        <f t="shared" si="9"/>
        <v>6</v>
      </c>
    </row>
    <row r="21" spans="1:28" ht="15.75" customHeight="1" x14ac:dyDescent="0.25">
      <c r="A21" s="17">
        <v>19</v>
      </c>
      <c r="B21" s="17">
        <v>19120383</v>
      </c>
      <c r="C21" s="17" t="s">
        <v>122</v>
      </c>
      <c r="D21" s="17"/>
      <c r="E21" s="17">
        <v>1</v>
      </c>
      <c r="F21" s="17">
        <v>2</v>
      </c>
      <c r="G21" s="17">
        <v>1</v>
      </c>
      <c r="H21" s="17">
        <v>2</v>
      </c>
      <c r="I21" s="17"/>
      <c r="J21" s="17">
        <f t="shared" si="0"/>
        <v>6</v>
      </c>
      <c r="K21" s="17">
        <f t="shared" si="1"/>
        <v>5</v>
      </c>
      <c r="L21" s="17">
        <f t="shared" si="2"/>
        <v>5.5</v>
      </c>
      <c r="M21" s="56">
        <f t="shared" si="3"/>
        <v>5.5</v>
      </c>
      <c r="N21" s="17">
        <v>6</v>
      </c>
      <c r="O21" s="17">
        <v>4</v>
      </c>
      <c r="P21" s="17">
        <v>6</v>
      </c>
      <c r="Q21" s="17">
        <v>4</v>
      </c>
      <c r="R21" s="17">
        <v>5</v>
      </c>
      <c r="S21" s="17">
        <v>4</v>
      </c>
      <c r="T21" s="17">
        <v>5</v>
      </c>
      <c r="U21" s="22"/>
      <c r="V21" s="38">
        <f t="shared" si="4"/>
        <v>34</v>
      </c>
      <c r="W21" s="38">
        <f t="shared" si="5"/>
        <v>13.6</v>
      </c>
      <c r="X21" s="25">
        <f t="shared" si="6"/>
        <v>7</v>
      </c>
      <c r="Y21" s="39">
        <f t="shared" si="7"/>
        <v>12.5</v>
      </c>
      <c r="AA21" s="25">
        <f t="shared" si="8"/>
        <v>12.5</v>
      </c>
      <c r="AB21" s="27">
        <f t="shared" si="9"/>
        <v>10</v>
      </c>
    </row>
    <row r="22" spans="1:28" ht="15.75" customHeight="1" x14ac:dyDescent="0.25">
      <c r="A22" s="17">
        <v>20</v>
      </c>
      <c r="B22" s="17">
        <v>19120387</v>
      </c>
      <c r="C22" s="17" t="s">
        <v>123</v>
      </c>
      <c r="D22" s="17"/>
      <c r="E22" s="17">
        <v>2</v>
      </c>
      <c r="F22" s="17">
        <v>1</v>
      </c>
      <c r="G22" s="17">
        <v>1</v>
      </c>
      <c r="H22" s="17">
        <v>2</v>
      </c>
      <c r="I22" s="17"/>
      <c r="J22" s="17">
        <f t="shared" si="0"/>
        <v>6</v>
      </c>
      <c r="K22" s="17">
        <f t="shared" si="1"/>
        <v>5</v>
      </c>
      <c r="L22" s="17">
        <f t="shared" si="2"/>
        <v>5.5</v>
      </c>
      <c r="M22" s="56">
        <f t="shared" si="3"/>
        <v>5.5</v>
      </c>
      <c r="N22" s="17">
        <v>4</v>
      </c>
      <c r="O22" s="17">
        <v>3</v>
      </c>
      <c r="P22" s="17">
        <v>6</v>
      </c>
      <c r="Q22" s="17">
        <v>3</v>
      </c>
      <c r="R22" s="17">
        <v>5</v>
      </c>
      <c r="S22" s="17">
        <v>5</v>
      </c>
      <c r="T22" s="17">
        <v>5</v>
      </c>
      <c r="U22" s="22"/>
      <c r="V22" s="38">
        <f t="shared" si="4"/>
        <v>31</v>
      </c>
      <c r="W22" s="38">
        <f t="shared" si="5"/>
        <v>12.4</v>
      </c>
      <c r="X22" s="25">
        <f t="shared" si="6"/>
        <v>7</v>
      </c>
      <c r="Y22" s="39">
        <f t="shared" si="7"/>
        <v>12.5</v>
      </c>
      <c r="AA22" s="25">
        <f t="shared" si="8"/>
        <v>12.5</v>
      </c>
      <c r="AB22" s="27">
        <f t="shared" si="9"/>
        <v>10</v>
      </c>
    </row>
    <row r="23" spans="1:28" ht="15.75" customHeight="1" x14ac:dyDescent="0.25">
      <c r="A23" s="17">
        <v>21</v>
      </c>
      <c r="B23" s="17">
        <v>19120450</v>
      </c>
      <c r="C23" s="17" t="s">
        <v>124</v>
      </c>
      <c r="D23" s="17"/>
      <c r="E23" s="17">
        <v>1</v>
      </c>
      <c r="F23" s="17">
        <v>1</v>
      </c>
      <c r="G23" s="17">
        <v>1</v>
      </c>
      <c r="H23" s="17" t="s">
        <v>28</v>
      </c>
      <c r="I23" s="17"/>
      <c r="J23" s="17">
        <f t="shared" si="0"/>
        <v>3</v>
      </c>
      <c r="K23" s="17">
        <f t="shared" si="1"/>
        <v>4</v>
      </c>
      <c r="L23" s="17">
        <f t="shared" si="2"/>
        <v>3.5</v>
      </c>
      <c r="M23" s="56">
        <f t="shared" si="3"/>
        <v>3.5</v>
      </c>
      <c r="N23" s="17">
        <v>5</v>
      </c>
      <c r="O23" s="17">
        <v>3</v>
      </c>
      <c r="P23" s="17">
        <v>4</v>
      </c>
      <c r="Q23" s="17">
        <v>3</v>
      </c>
      <c r="R23" s="17">
        <v>5</v>
      </c>
      <c r="S23" s="17">
        <v>4</v>
      </c>
      <c r="T23" s="17">
        <v>3</v>
      </c>
      <c r="U23" s="22"/>
      <c r="V23" s="38">
        <f t="shared" si="4"/>
        <v>27</v>
      </c>
      <c r="W23" s="38">
        <f t="shared" si="5"/>
        <v>10.8</v>
      </c>
      <c r="X23" s="25">
        <f t="shared" si="6"/>
        <v>7</v>
      </c>
      <c r="Y23" s="39">
        <f t="shared" si="7"/>
        <v>10.5</v>
      </c>
      <c r="AA23" s="25">
        <f t="shared" si="8"/>
        <v>10.5</v>
      </c>
      <c r="AB23" s="27">
        <f t="shared" si="9"/>
        <v>10</v>
      </c>
    </row>
    <row r="24" spans="1:28" ht="15.75" customHeight="1" x14ac:dyDescent="0.25">
      <c r="A24" s="17">
        <v>22</v>
      </c>
      <c r="B24" s="17">
        <v>19120464</v>
      </c>
      <c r="C24" s="17" t="s">
        <v>125</v>
      </c>
      <c r="D24" s="17"/>
      <c r="E24" s="17">
        <v>0</v>
      </c>
      <c r="F24" s="17">
        <v>0</v>
      </c>
      <c r="G24" s="17" t="s">
        <v>28</v>
      </c>
      <c r="H24" s="17">
        <v>0</v>
      </c>
      <c r="I24" s="17"/>
      <c r="J24" s="17">
        <f t="shared" si="0"/>
        <v>0</v>
      </c>
      <c r="K24" s="17">
        <f t="shared" si="1"/>
        <v>4</v>
      </c>
      <c r="L24" s="17">
        <f t="shared" si="2"/>
        <v>2</v>
      </c>
      <c r="M24" s="56">
        <f t="shared" si="3"/>
        <v>2</v>
      </c>
      <c r="N24" s="17"/>
      <c r="O24" s="17"/>
      <c r="P24" s="17"/>
      <c r="Q24" s="17"/>
      <c r="R24" s="17"/>
      <c r="S24" s="17"/>
      <c r="T24" s="17"/>
      <c r="U24" s="22"/>
      <c r="V24" s="38">
        <f t="shared" si="4"/>
        <v>0</v>
      </c>
      <c r="W24" s="38">
        <f t="shared" si="5"/>
        <v>0</v>
      </c>
      <c r="X24" s="25">
        <f t="shared" si="6"/>
        <v>0</v>
      </c>
      <c r="Y24" s="39">
        <f t="shared" si="7"/>
        <v>2</v>
      </c>
      <c r="AA24" s="25">
        <f t="shared" si="8"/>
        <v>2</v>
      </c>
      <c r="AB24" s="27">
        <f t="shared" si="9"/>
        <v>2</v>
      </c>
    </row>
    <row r="25" spans="1:28" ht="15.75" customHeight="1" x14ac:dyDescent="0.25">
      <c r="A25" s="17">
        <v>23</v>
      </c>
      <c r="B25" s="17">
        <v>19120466</v>
      </c>
      <c r="C25" s="17" t="s">
        <v>126</v>
      </c>
      <c r="D25" s="17"/>
      <c r="E25" s="17">
        <v>1</v>
      </c>
      <c r="F25" s="17">
        <v>1</v>
      </c>
      <c r="G25" s="17">
        <v>1</v>
      </c>
      <c r="H25" s="17">
        <v>1</v>
      </c>
      <c r="I25" s="17"/>
      <c r="J25" s="17">
        <f t="shared" si="0"/>
        <v>4</v>
      </c>
      <c r="K25" s="17">
        <f t="shared" si="1"/>
        <v>5</v>
      </c>
      <c r="L25" s="17">
        <f t="shared" si="2"/>
        <v>4.5</v>
      </c>
      <c r="M25" s="56">
        <f t="shared" si="3"/>
        <v>4.5</v>
      </c>
      <c r="N25" s="17">
        <v>4</v>
      </c>
      <c r="O25" s="17">
        <v>2</v>
      </c>
      <c r="P25" s="17">
        <v>5</v>
      </c>
      <c r="Q25" s="17">
        <v>4</v>
      </c>
      <c r="R25" s="17">
        <v>4</v>
      </c>
      <c r="S25" s="17">
        <v>4</v>
      </c>
      <c r="T25" s="17">
        <v>3</v>
      </c>
      <c r="U25" s="22"/>
      <c r="V25" s="38">
        <f t="shared" si="4"/>
        <v>26</v>
      </c>
      <c r="W25" s="38">
        <f t="shared" si="5"/>
        <v>10.4</v>
      </c>
      <c r="X25" s="25">
        <f t="shared" si="6"/>
        <v>7</v>
      </c>
      <c r="Y25" s="39">
        <f t="shared" si="7"/>
        <v>11.5</v>
      </c>
      <c r="AA25" s="25">
        <f t="shared" si="8"/>
        <v>11.5</v>
      </c>
      <c r="AB25" s="27">
        <f t="shared" si="9"/>
        <v>10</v>
      </c>
    </row>
    <row r="26" spans="1:28" ht="15.75" customHeight="1" x14ac:dyDescent="0.25">
      <c r="A26" s="17">
        <v>24</v>
      </c>
      <c r="B26" s="17">
        <v>19120473</v>
      </c>
      <c r="C26" s="17" t="s">
        <v>127</v>
      </c>
      <c r="D26" s="17"/>
      <c r="E26" s="17">
        <v>2</v>
      </c>
      <c r="F26" s="17">
        <v>2</v>
      </c>
      <c r="G26" s="17">
        <v>1</v>
      </c>
      <c r="H26" s="17">
        <v>2</v>
      </c>
      <c r="I26" s="17"/>
      <c r="J26" s="17">
        <f t="shared" si="0"/>
        <v>7</v>
      </c>
      <c r="K26" s="17">
        <f t="shared" si="1"/>
        <v>5</v>
      </c>
      <c r="L26" s="17">
        <f t="shared" si="2"/>
        <v>6</v>
      </c>
      <c r="M26" s="56">
        <f t="shared" si="3"/>
        <v>6</v>
      </c>
      <c r="N26" s="17">
        <v>6</v>
      </c>
      <c r="O26" s="17">
        <v>4</v>
      </c>
      <c r="P26" s="17">
        <v>6</v>
      </c>
      <c r="Q26" s="17">
        <v>5</v>
      </c>
      <c r="R26" s="17">
        <v>4</v>
      </c>
      <c r="S26" s="17">
        <v>5</v>
      </c>
      <c r="T26" s="17">
        <v>4</v>
      </c>
      <c r="U26" s="22"/>
      <c r="V26" s="38">
        <f t="shared" si="4"/>
        <v>34</v>
      </c>
      <c r="W26" s="38">
        <f t="shared" si="5"/>
        <v>13.6</v>
      </c>
      <c r="X26" s="25">
        <f t="shared" si="6"/>
        <v>7</v>
      </c>
      <c r="Y26" s="39">
        <f t="shared" si="7"/>
        <v>13</v>
      </c>
      <c r="AA26" s="25">
        <f t="shared" si="8"/>
        <v>13</v>
      </c>
      <c r="AB26" s="27">
        <f t="shared" si="9"/>
        <v>10</v>
      </c>
    </row>
    <row r="27" spans="1:28" ht="15.75" customHeight="1" x14ac:dyDescent="0.25">
      <c r="A27" s="17">
        <v>25</v>
      </c>
      <c r="B27" s="17">
        <v>19120487</v>
      </c>
      <c r="C27" s="17" t="s">
        <v>128</v>
      </c>
      <c r="D27" s="17" t="s">
        <v>28</v>
      </c>
      <c r="E27" s="17">
        <v>0</v>
      </c>
      <c r="F27" s="17">
        <v>2</v>
      </c>
      <c r="G27" s="17">
        <v>1</v>
      </c>
      <c r="H27" s="17">
        <v>2</v>
      </c>
      <c r="I27" s="17"/>
      <c r="J27" s="17">
        <f t="shared" si="0"/>
        <v>5</v>
      </c>
      <c r="K27" s="17">
        <f t="shared" si="1"/>
        <v>4</v>
      </c>
      <c r="L27" s="17">
        <f t="shared" si="2"/>
        <v>4.5</v>
      </c>
      <c r="M27" s="56">
        <f t="shared" si="3"/>
        <v>4.5</v>
      </c>
      <c r="N27" s="17">
        <v>2</v>
      </c>
      <c r="O27" s="17">
        <v>2</v>
      </c>
      <c r="P27" s="17">
        <v>4</v>
      </c>
      <c r="Q27" s="17">
        <v>2</v>
      </c>
      <c r="R27" s="17">
        <v>4</v>
      </c>
      <c r="S27" s="17">
        <v>2</v>
      </c>
      <c r="T27" s="17">
        <v>3</v>
      </c>
      <c r="U27" s="22"/>
      <c r="V27" s="38">
        <f t="shared" si="4"/>
        <v>19</v>
      </c>
      <c r="W27" s="38">
        <f t="shared" si="5"/>
        <v>7.6</v>
      </c>
      <c r="X27" s="25">
        <f t="shared" si="6"/>
        <v>7</v>
      </c>
      <c r="Y27" s="39">
        <f t="shared" si="7"/>
        <v>11.5</v>
      </c>
      <c r="AA27" s="25">
        <f t="shared" si="8"/>
        <v>11.5</v>
      </c>
      <c r="AB27" s="27">
        <f t="shared" si="9"/>
        <v>10</v>
      </c>
    </row>
    <row r="28" spans="1:28" ht="15.75" customHeight="1" x14ac:dyDescent="0.25">
      <c r="A28" s="17">
        <v>26</v>
      </c>
      <c r="B28" s="17">
        <v>19120502</v>
      </c>
      <c r="C28" s="17" t="s">
        <v>129</v>
      </c>
      <c r="D28" s="17"/>
      <c r="E28" s="17">
        <v>0</v>
      </c>
      <c r="F28" s="17" t="s">
        <v>28</v>
      </c>
      <c r="G28" s="17">
        <v>0</v>
      </c>
      <c r="H28" s="17">
        <v>0</v>
      </c>
      <c r="I28" s="17"/>
      <c r="J28" s="17">
        <f t="shared" si="0"/>
        <v>0</v>
      </c>
      <c r="K28" s="17">
        <f t="shared" si="1"/>
        <v>4</v>
      </c>
      <c r="L28" s="17">
        <f t="shared" si="2"/>
        <v>2</v>
      </c>
      <c r="M28" s="56">
        <f t="shared" si="3"/>
        <v>2</v>
      </c>
      <c r="N28" s="17"/>
      <c r="O28" s="17"/>
      <c r="P28" s="17"/>
      <c r="Q28" s="17"/>
      <c r="R28" s="17">
        <v>3</v>
      </c>
      <c r="S28" s="17"/>
      <c r="T28" s="17"/>
      <c r="U28" s="22"/>
      <c r="V28" s="38">
        <f t="shared" si="4"/>
        <v>3</v>
      </c>
      <c r="W28" s="38">
        <f t="shared" si="5"/>
        <v>1.2</v>
      </c>
      <c r="X28" s="25">
        <f t="shared" si="6"/>
        <v>1.2</v>
      </c>
      <c r="Y28" s="39">
        <f t="shared" si="7"/>
        <v>3.2</v>
      </c>
      <c r="AA28" s="25">
        <f t="shared" si="8"/>
        <v>3</v>
      </c>
      <c r="AB28" s="27">
        <f t="shared" si="9"/>
        <v>3</v>
      </c>
    </row>
    <row r="29" spans="1:28" ht="15.75" customHeight="1" x14ac:dyDescent="0.25">
      <c r="A29" s="17">
        <v>27</v>
      </c>
      <c r="B29" s="17">
        <v>19120511</v>
      </c>
      <c r="C29" s="17" t="s">
        <v>130</v>
      </c>
      <c r="D29" s="17"/>
      <c r="E29" s="17">
        <v>1</v>
      </c>
      <c r="F29" s="17">
        <v>1</v>
      </c>
      <c r="G29" s="17">
        <v>1</v>
      </c>
      <c r="H29" s="17">
        <v>1</v>
      </c>
      <c r="I29" s="17"/>
      <c r="J29" s="17">
        <f t="shared" si="0"/>
        <v>4</v>
      </c>
      <c r="K29" s="17">
        <f t="shared" si="1"/>
        <v>5</v>
      </c>
      <c r="L29" s="17">
        <f t="shared" si="2"/>
        <v>4.5</v>
      </c>
      <c r="M29" s="56">
        <f t="shared" si="3"/>
        <v>4.5</v>
      </c>
      <c r="N29" s="17">
        <v>2</v>
      </c>
      <c r="O29" s="17">
        <v>1</v>
      </c>
      <c r="P29" s="17">
        <v>1</v>
      </c>
      <c r="Q29" s="17">
        <v>1</v>
      </c>
      <c r="R29" s="17">
        <v>1</v>
      </c>
      <c r="S29" s="17">
        <v>1</v>
      </c>
      <c r="T29" s="17">
        <v>1</v>
      </c>
      <c r="U29" s="22"/>
      <c r="V29" s="38">
        <f t="shared" si="4"/>
        <v>8</v>
      </c>
      <c r="W29" s="38">
        <f t="shared" si="5"/>
        <v>3.2</v>
      </c>
      <c r="X29" s="25">
        <f t="shared" si="6"/>
        <v>3.2</v>
      </c>
      <c r="Y29" s="39">
        <f t="shared" si="7"/>
        <v>7.7</v>
      </c>
      <c r="AA29" s="25">
        <f t="shared" si="8"/>
        <v>8</v>
      </c>
      <c r="AB29" s="27">
        <f t="shared" si="9"/>
        <v>8</v>
      </c>
    </row>
    <row r="30" spans="1:28" ht="15.75" customHeight="1" x14ac:dyDescent="0.25">
      <c r="A30" s="17">
        <v>28</v>
      </c>
      <c r="B30" s="17">
        <v>19120526</v>
      </c>
      <c r="C30" s="17" t="s">
        <v>131</v>
      </c>
      <c r="D30" s="17"/>
      <c r="E30" s="17">
        <v>1</v>
      </c>
      <c r="F30" s="17">
        <v>1</v>
      </c>
      <c r="G30" s="17">
        <v>1</v>
      </c>
      <c r="H30" s="17">
        <v>1</v>
      </c>
      <c r="I30" s="17"/>
      <c r="J30" s="17">
        <f t="shared" si="0"/>
        <v>4</v>
      </c>
      <c r="K30" s="17">
        <f t="shared" si="1"/>
        <v>5</v>
      </c>
      <c r="L30" s="17">
        <f t="shared" si="2"/>
        <v>4.5</v>
      </c>
      <c r="M30" s="56">
        <f t="shared" si="3"/>
        <v>4.5</v>
      </c>
      <c r="N30" s="17">
        <v>2</v>
      </c>
      <c r="O30" s="17">
        <v>1</v>
      </c>
      <c r="P30" s="17">
        <v>1</v>
      </c>
      <c r="Q30" s="17">
        <v>1</v>
      </c>
      <c r="R30" s="17">
        <v>1</v>
      </c>
      <c r="S30" s="17">
        <v>1</v>
      </c>
      <c r="T30" s="17">
        <v>1</v>
      </c>
      <c r="U30" s="22"/>
      <c r="V30" s="38">
        <f t="shared" si="4"/>
        <v>8</v>
      </c>
      <c r="W30" s="38">
        <f t="shared" si="5"/>
        <v>3.2</v>
      </c>
      <c r="X30" s="25">
        <f t="shared" si="6"/>
        <v>3.2</v>
      </c>
      <c r="Y30" s="39">
        <f t="shared" si="7"/>
        <v>7.7</v>
      </c>
      <c r="AA30" s="25">
        <f t="shared" si="8"/>
        <v>8</v>
      </c>
      <c r="AB30" s="27">
        <f t="shared" si="9"/>
        <v>8</v>
      </c>
    </row>
    <row r="31" spans="1:28" ht="15.75" customHeight="1" x14ac:dyDescent="0.25">
      <c r="A31" s="17">
        <v>29</v>
      </c>
      <c r="B31" s="17">
        <v>19120535</v>
      </c>
      <c r="C31" s="17" t="s">
        <v>132</v>
      </c>
      <c r="D31" s="17"/>
      <c r="E31" s="17">
        <v>2</v>
      </c>
      <c r="F31" s="17">
        <v>3</v>
      </c>
      <c r="G31" s="17">
        <v>2</v>
      </c>
      <c r="H31" s="17">
        <v>5</v>
      </c>
      <c r="I31" s="17"/>
      <c r="J31" s="17">
        <f t="shared" si="0"/>
        <v>12</v>
      </c>
      <c r="K31" s="17">
        <f t="shared" si="1"/>
        <v>5</v>
      </c>
      <c r="L31" s="17">
        <f t="shared" si="2"/>
        <v>8.5</v>
      </c>
      <c r="M31" s="56">
        <f t="shared" si="3"/>
        <v>7</v>
      </c>
      <c r="N31" s="17">
        <v>6</v>
      </c>
      <c r="O31" s="17">
        <v>3</v>
      </c>
      <c r="P31" s="17">
        <v>6</v>
      </c>
      <c r="Q31" s="17">
        <v>4</v>
      </c>
      <c r="R31" s="17">
        <v>5</v>
      </c>
      <c r="S31" s="17">
        <v>4</v>
      </c>
      <c r="T31" s="17">
        <v>4</v>
      </c>
      <c r="U31" s="22"/>
      <c r="V31" s="38">
        <f t="shared" si="4"/>
        <v>32</v>
      </c>
      <c r="W31" s="38">
        <f t="shared" si="5"/>
        <v>12.8</v>
      </c>
      <c r="X31" s="25">
        <f t="shared" si="6"/>
        <v>7</v>
      </c>
      <c r="Y31" s="39">
        <f t="shared" si="7"/>
        <v>14</v>
      </c>
      <c r="AA31" s="25">
        <f t="shared" si="8"/>
        <v>14</v>
      </c>
      <c r="AB31" s="27">
        <f t="shared" si="9"/>
        <v>10</v>
      </c>
    </row>
    <row r="32" spans="1:28" ht="15.75" customHeight="1" x14ac:dyDescent="0.25">
      <c r="A32" s="17">
        <v>30</v>
      </c>
      <c r="B32" s="17">
        <v>19120539</v>
      </c>
      <c r="C32" s="17" t="s">
        <v>133</v>
      </c>
      <c r="D32" s="17"/>
      <c r="E32" s="17">
        <v>1</v>
      </c>
      <c r="F32" s="17">
        <v>1</v>
      </c>
      <c r="G32" s="17">
        <v>1</v>
      </c>
      <c r="H32" s="17">
        <v>1</v>
      </c>
      <c r="I32" s="17"/>
      <c r="J32" s="17">
        <f t="shared" si="0"/>
        <v>4</v>
      </c>
      <c r="K32" s="17">
        <f t="shared" si="1"/>
        <v>5</v>
      </c>
      <c r="L32" s="17">
        <f t="shared" si="2"/>
        <v>4.5</v>
      </c>
      <c r="M32" s="56">
        <f t="shared" si="3"/>
        <v>4.5</v>
      </c>
      <c r="N32" s="17">
        <v>4</v>
      </c>
      <c r="O32" s="17">
        <v>3</v>
      </c>
      <c r="P32" s="17">
        <v>4</v>
      </c>
      <c r="Q32" s="17">
        <v>2</v>
      </c>
      <c r="R32" s="17">
        <v>1</v>
      </c>
      <c r="S32" s="17">
        <v>5</v>
      </c>
      <c r="T32" s="17">
        <v>1</v>
      </c>
      <c r="U32" s="22"/>
      <c r="V32" s="38">
        <f t="shared" si="4"/>
        <v>20</v>
      </c>
      <c r="W32" s="38">
        <f t="shared" si="5"/>
        <v>8</v>
      </c>
      <c r="X32" s="25">
        <f t="shared" si="6"/>
        <v>7</v>
      </c>
      <c r="Y32" s="39">
        <f t="shared" si="7"/>
        <v>11.5</v>
      </c>
      <c r="AA32" s="25">
        <f t="shared" si="8"/>
        <v>11.5</v>
      </c>
      <c r="AB32" s="27">
        <f t="shared" si="9"/>
        <v>10</v>
      </c>
    </row>
    <row r="33" spans="1:28" ht="15.75" customHeight="1" x14ac:dyDescent="0.25">
      <c r="A33" s="17">
        <v>31</v>
      </c>
      <c r="B33" s="17">
        <v>19120555</v>
      </c>
      <c r="C33" s="17" t="s">
        <v>134</v>
      </c>
      <c r="D33" s="17"/>
      <c r="E33" s="17">
        <v>1</v>
      </c>
      <c r="F33" s="17">
        <v>1</v>
      </c>
      <c r="G33" s="17">
        <v>1</v>
      </c>
      <c r="H33" s="17">
        <v>1</v>
      </c>
      <c r="I33" s="17"/>
      <c r="J33" s="17">
        <f t="shared" si="0"/>
        <v>4</v>
      </c>
      <c r="K33" s="17">
        <f t="shared" si="1"/>
        <v>5</v>
      </c>
      <c r="L33" s="17">
        <f t="shared" si="2"/>
        <v>4.5</v>
      </c>
      <c r="M33" s="56">
        <f t="shared" si="3"/>
        <v>4.5</v>
      </c>
      <c r="N33" s="17"/>
      <c r="O33" s="17">
        <v>1</v>
      </c>
      <c r="P33" s="17">
        <v>1</v>
      </c>
      <c r="Q33" s="17">
        <v>1</v>
      </c>
      <c r="R33" s="17">
        <v>1</v>
      </c>
      <c r="S33" s="17">
        <v>1</v>
      </c>
      <c r="T33" s="17">
        <v>1</v>
      </c>
      <c r="U33" s="22"/>
      <c r="V33" s="38">
        <f t="shared" si="4"/>
        <v>6</v>
      </c>
      <c r="W33" s="38">
        <f t="shared" si="5"/>
        <v>2.4</v>
      </c>
      <c r="X33" s="25">
        <f t="shared" si="6"/>
        <v>2.4</v>
      </c>
      <c r="Y33" s="39">
        <f t="shared" si="7"/>
        <v>6.9</v>
      </c>
      <c r="AA33" s="25">
        <f t="shared" si="8"/>
        <v>7</v>
      </c>
      <c r="AB33" s="27">
        <f t="shared" si="9"/>
        <v>7</v>
      </c>
    </row>
    <row r="34" spans="1:28" ht="15.75" customHeight="1" x14ac:dyDescent="0.25">
      <c r="A34" s="17">
        <v>32</v>
      </c>
      <c r="B34" s="17">
        <v>19120563</v>
      </c>
      <c r="C34" s="17" t="s">
        <v>135</v>
      </c>
      <c r="D34" s="17"/>
      <c r="E34" s="17">
        <v>1</v>
      </c>
      <c r="F34" s="17">
        <v>1</v>
      </c>
      <c r="G34" s="17">
        <v>1</v>
      </c>
      <c r="H34" s="17">
        <v>1</v>
      </c>
      <c r="I34" s="17"/>
      <c r="J34" s="17">
        <f t="shared" si="0"/>
        <v>4</v>
      </c>
      <c r="K34" s="17">
        <f t="shared" si="1"/>
        <v>5</v>
      </c>
      <c r="L34" s="17">
        <f t="shared" si="2"/>
        <v>4.5</v>
      </c>
      <c r="M34" s="56">
        <f t="shared" si="3"/>
        <v>4.5</v>
      </c>
      <c r="N34" s="17">
        <v>6</v>
      </c>
      <c r="O34" s="17">
        <v>4</v>
      </c>
      <c r="P34" s="17">
        <v>6</v>
      </c>
      <c r="Q34" s="17">
        <v>3</v>
      </c>
      <c r="R34" s="17">
        <v>5</v>
      </c>
      <c r="S34" s="17">
        <v>5</v>
      </c>
      <c r="T34" s="17">
        <v>3</v>
      </c>
      <c r="U34" s="22"/>
      <c r="V34" s="38">
        <f t="shared" si="4"/>
        <v>32</v>
      </c>
      <c r="W34" s="38">
        <f t="shared" si="5"/>
        <v>12.8</v>
      </c>
      <c r="X34" s="25">
        <f t="shared" si="6"/>
        <v>7</v>
      </c>
      <c r="Y34" s="39">
        <f t="shared" si="7"/>
        <v>11.5</v>
      </c>
      <c r="AA34" s="25">
        <f t="shared" si="8"/>
        <v>11.5</v>
      </c>
      <c r="AB34" s="27">
        <f t="shared" si="9"/>
        <v>10</v>
      </c>
    </row>
    <row r="35" spans="1:28" ht="15.75" customHeight="1" x14ac:dyDescent="0.25">
      <c r="A35" s="17">
        <v>33</v>
      </c>
      <c r="B35" s="17">
        <v>19120619</v>
      </c>
      <c r="C35" s="17" t="s">
        <v>136</v>
      </c>
      <c r="D35" s="17"/>
      <c r="E35" s="17">
        <v>1</v>
      </c>
      <c r="F35" s="17">
        <v>4</v>
      </c>
      <c r="G35" s="17">
        <v>2</v>
      </c>
      <c r="H35" s="17">
        <v>1</v>
      </c>
      <c r="I35" s="17"/>
      <c r="J35" s="17">
        <f t="shared" si="0"/>
        <v>8</v>
      </c>
      <c r="K35" s="17">
        <f t="shared" si="1"/>
        <v>5</v>
      </c>
      <c r="L35" s="17">
        <f t="shared" si="2"/>
        <v>6.5</v>
      </c>
      <c r="M35" s="56">
        <f t="shared" si="3"/>
        <v>6.5</v>
      </c>
      <c r="N35" s="17">
        <v>5</v>
      </c>
      <c r="O35" s="17">
        <v>4</v>
      </c>
      <c r="P35" s="17">
        <v>5</v>
      </c>
      <c r="Q35" s="17">
        <v>4</v>
      </c>
      <c r="R35" s="17">
        <v>4</v>
      </c>
      <c r="S35" s="17">
        <v>3</v>
      </c>
      <c r="T35" s="17">
        <v>1</v>
      </c>
      <c r="U35" s="22"/>
      <c r="V35" s="38">
        <f t="shared" si="4"/>
        <v>26</v>
      </c>
      <c r="W35" s="38">
        <f t="shared" si="5"/>
        <v>10.4</v>
      </c>
      <c r="X35" s="25">
        <f t="shared" si="6"/>
        <v>7</v>
      </c>
      <c r="Y35" s="39">
        <f t="shared" si="7"/>
        <v>13.5</v>
      </c>
      <c r="AA35" s="25">
        <f t="shared" si="8"/>
        <v>13.5</v>
      </c>
      <c r="AB35" s="27">
        <f t="shared" si="9"/>
        <v>10</v>
      </c>
    </row>
    <row r="36" spans="1:28" ht="15.75" customHeight="1" x14ac:dyDescent="0.25">
      <c r="A36" s="17">
        <v>34</v>
      </c>
      <c r="B36" s="17">
        <v>19120635</v>
      </c>
      <c r="C36" s="17" t="s">
        <v>137</v>
      </c>
      <c r="D36" s="17" t="s">
        <v>28</v>
      </c>
      <c r="E36" s="17">
        <v>1</v>
      </c>
      <c r="F36" s="17">
        <v>1</v>
      </c>
      <c r="G36" s="17">
        <v>1</v>
      </c>
      <c r="H36" s="17">
        <v>2</v>
      </c>
      <c r="I36" s="17"/>
      <c r="J36" s="17">
        <f t="shared" si="0"/>
        <v>5</v>
      </c>
      <c r="K36" s="17">
        <f t="shared" si="1"/>
        <v>4</v>
      </c>
      <c r="L36" s="17">
        <f t="shared" si="2"/>
        <v>4.5</v>
      </c>
      <c r="M36" s="56">
        <f t="shared" si="3"/>
        <v>4.5</v>
      </c>
      <c r="N36" s="17">
        <v>4</v>
      </c>
      <c r="O36" s="17">
        <v>3</v>
      </c>
      <c r="P36" s="17">
        <v>4</v>
      </c>
      <c r="Q36" s="17">
        <v>1</v>
      </c>
      <c r="R36" s="17">
        <v>4</v>
      </c>
      <c r="S36" s="17">
        <v>4</v>
      </c>
      <c r="T36" s="17">
        <v>2</v>
      </c>
      <c r="U36" s="22"/>
      <c r="V36" s="38">
        <f t="shared" si="4"/>
        <v>22</v>
      </c>
      <c r="W36" s="38">
        <f t="shared" si="5"/>
        <v>8.8000000000000007</v>
      </c>
      <c r="X36" s="25">
        <f t="shared" si="6"/>
        <v>7</v>
      </c>
      <c r="Y36" s="39">
        <f t="shared" si="7"/>
        <v>11.5</v>
      </c>
      <c r="AA36" s="25">
        <f t="shared" si="8"/>
        <v>11.5</v>
      </c>
      <c r="AB36" s="27">
        <f t="shared" si="9"/>
        <v>10</v>
      </c>
    </row>
    <row r="37" spans="1:28" ht="15.75" customHeight="1" x14ac:dyDescent="0.25">
      <c r="A37" s="17">
        <v>35</v>
      </c>
      <c r="B37" s="17">
        <v>19120649</v>
      </c>
      <c r="C37" s="17" t="s">
        <v>138</v>
      </c>
      <c r="D37" s="17">
        <v>1</v>
      </c>
      <c r="E37" s="17">
        <v>2</v>
      </c>
      <c r="F37" s="17">
        <v>2</v>
      </c>
      <c r="G37" s="17">
        <v>1</v>
      </c>
      <c r="H37" s="17">
        <v>1</v>
      </c>
      <c r="I37" s="17"/>
      <c r="J37" s="17">
        <f t="shared" si="0"/>
        <v>7</v>
      </c>
      <c r="K37" s="17">
        <f t="shared" si="1"/>
        <v>5</v>
      </c>
      <c r="L37" s="17">
        <f t="shared" si="2"/>
        <v>6</v>
      </c>
      <c r="M37" s="56">
        <f t="shared" si="3"/>
        <v>6</v>
      </c>
      <c r="N37" s="17">
        <v>3</v>
      </c>
      <c r="O37" s="17">
        <v>2</v>
      </c>
      <c r="P37" s="17">
        <v>6</v>
      </c>
      <c r="Q37" s="17">
        <v>3</v>
      </c>
      <c r="R37" s="17">
        <v>3</v>
      </c>
      <c r="S37" s="17">
        <v>4</v>
      </c>
      <c r="T37" s="17">
        <v>3</v>
      </c>
      <c r="U37" s="22"/>
      <c r="V37" s="38">
        <f t="shared" si="4"/>
        <v>24</v>
      </c>
      <c r="W37" s="38">
        <f t="shared" si="5"/>
        <v>9.6</v>
      </c>
      <c r="X37" s="25">
        <f t="shared" si="6"/>
        <v>7</v>
      </c>
      <c r="Y37" s="39">
        <f t="shared" si="7"/>
        <v>13</v>
      </c>
      <c r="AA37" s="25">
        <f t="shared" si="8"/>
        <v>13</v>
      </c>
      <c r="AB37" s="27">
        <f t="shared" si="9"/>
        <v>10</v>
      </c>
    </row>
    <row r="38" spans="1:28" ht="15.75" customHeight="1" x14ac:dyDescent="0.25">
      <c r="A38" s="17">
        <v>36</v>
      </c>
      <c r="B38" s="17">
        <v>19120700</v>
      </c>
      <c r="C38" s="17" t="s">
        <v>139</v>
      </c>
      <c r="D38" s="17"/>
      <c r="E38" s="17">
        <v>1</v>
      </c>
      <c r="F38" s="17">
        <v>1</v>
      </c>
      <c r="G38" s="17">
        <v>1</v>
      </c>
      <c r="H38" s="17">
        <v>1</v>
      </c>
      <c r="I38" s="17"/>
      <c r="J38" s="17">
        <f t="shared" si="0"/>
        <v>4</v>
      </c>
      <c r="K38" s="17">
        <f t="shared" si="1"/>
        <v>5</v>
      </c>
      <c r="L38" s="17">
        <f t="shared" si="2"/>
        <v>4.5</v>
      </c>
      <c r="M38" s="56">
        <f t="shared" si="3"/>
        <v>4.5</v>
      </c>
      <c r="N38" s="17"/>
      <c r="O38" s="17"/>
      <c r="P38" s="17"/>
      <c r="Q38" s="17">
        <v>1</v>
      </c>
      <c r="R38" s="17">
        <v>1</v>
      </c>
      <c r="S38" s="17">
        <v>1</v>
      </c>
      <c r="T38" s="17"/>
      <c r="U38" s="22"/>
      <c r="V38" s="38">
        <f t="shared" si="4"/>
        <v>3</v>
      </c>
      <c r="W38" s="38">
        <f t="shared" si="5"/>
        <v>1.2</v>
      </c>
      <c r="X38" s="25">
        <f t="shared" si="6"/>
        <v>1.2</v>
      </c>
      <c r="Y38" s="39">
        <f t="shared" si="7"/>
        <v>5.7</v>
      </c>
      <c r="AA38" s="25">
        <f t="shared" si="8"/>
        <v>6</v>
      </c>
      <c r="AB38" s="27">
        <f t="shared" si="9"/>
        <v>6</v>
      </c>
    </row>
    <row r="39" spans="1:28" ht="15.75" customHeight="1" x14ac:dyDescent="0.25">
      <c r="A39" s="17">
        <v>37</v>
      </c>
      <c r="B39" s="17">
        <v>19120711</v>
      </c>
      <c r="C39" s="17" t="s">
        <v>140</v>
      </c>
      <c r="D39" s="17"/>
      <c r="E39" s="17">
        <v>1</v>
      </c>
      <c r="F39" s="17">
        <v>1</v>
      </c>
      <c r="G39" s="17" t="s">
        <v>28</v>
      </c>
      <c r="H39" s="17">
        <v>1</v>
      </c>
      <c r="I39" s="17"/>
      <c r="J39" s="17">
        <f t="shared" si="0"/>
        <v>3</v>
      </c>
      <c r="K39" s="17">
        <f t="shared" si="1"/>
        <v>4</v>
      </c>
      <c r="L39" s="17">
        <f t="shared" si="2"/>
        <v>3.5</v>
      </c>
      <c r="M39" s="56">
        <f t="shared" si="3"/>
        <v>3.5</v>
      </c>
      <c r="N39" s="17"/>
      <c r="O39" s="17">
        <v>1</v>
      </c>
      <c r="P39" s="17">
        <v>3</v>
      </c>
      <c r="Q39" s="17">
        <v>3</v>
      </c>
      <c r="R39" s="17">
        <v>5</v>
      </c>
      <c r="S39" s="17">
        <v>2</v>
      </c>
      <c r="T39" s="17">
        <v>1</v>
      </c>
      <c r="U39" s="22"/>
      <c r="V39" s="38">
        <f t="shared" si="4"/>
        <v>15</v>
      </c>
      <c r="W39" s="38">
        <f t="shared" si="5"/>
        <v>6</v>
      </c>
      <c r="X39" s="25">
        <f t="shared" si="6"/>
        <v>6</v>
      </c>
      <c r="Y39" s="39">
        <f t="shared" si="7"/>
        <v>9.5</v>
      </c>
      <c r="AA39" s="25">
        <f t="shared" si="8"/>
        <v>9.5</v>
      </c>
      <c r="AB39" s="27">
        <f t="shared" si="9"/>
        <v>9.5</v>
      </c>
    </row>
    <row r="40" spans="1:28" ht="15.75" customHeight="1" x14ac:dyDescent="0.25">
      <c r="A40" s="17">
        <v>38</v>
      </c>
      <c r="B40" s="17">
        <v>19120712</v>
      </c>
      <c r="C40" s="17" t="s">
        <v>141</v>
      </c>
      <c r="D40" s="17"/>
      <c r="E40" s="17">
        <v>1</v>
      </c>
      <c r="F40" s="17">
        <v>1</v>
      </c>
      <c r="G40" s="17">
        <v>1</v>
      </c>
      <c r="H40" s="17">
        <v>1</v>
      </c>
      <c r="I40" s="17"/>
      <c r="J40" s="17">
        <f t="shared" si="0"/>
        <v>4</v>
      </c>
      <c r="K40" s="17">
        <f t="shared" si="1"/>
        <v>5</v>
      </c>
      <c r="L40" s="17">
        <f t="shared" si="2"/>
        <v>4.5</v>
      </c>
      <c r="M40" s="56">
        <f t="shared" si="3"/>
        <v>4.5</v>
      </c>
      <c r="N40" s="17"/>
      <c r="O40" s="17"/>
      <c r="P40" s="17">
        <v>1</v>
      </c>
      <c r="Q40" s="17">
        <v>1</v>
      </c>
      <c r="R40" s="17">
        <v>1</v>
      </c>
      <c r="S40" s="17">
        <v>1</v>
      </c>
      <c r="T40" s="17">
        <v>1</v>
      </c>
      <c r="U40" s="22"/>
      <c r="V40" s="38">
        <f t="shared" si="4"/>
        <v>5</v>
      </c>
      <c r="W40" s="38">
        <f t="shared" si="5"/>
        <v>2</v>
      </c>
      <c r="X40" s="25">
        <f t="shared" si="6"/>
        <v>2</v>
      </c>
      <c r="Y40" s="39">
        <f t="shared" si="7"/>
        <v>6.5</v>
      </c>
      <c r="AA40" s="25">
        <f t="shared" si="8"/>
        <v>6.5</v>
      </c>
      <c r="AB40" s="27">
        <f t="shared" si="9"/>
        <v>6.5</v>
      </c>
    </row>
    <row r="41" spans="1:28" ht="15.75" customHeight="1" x14ac:dyDescent="0.25">
      <c r="A41" s="17">
        <v>39</v>
      </c>
      <c r="B41" s="17">
        <v>19120713</v>
      </c>
      <c r="C41" s="17" t="s">
        <v>142</v>
      </c>
      <c r="D41" s="17"/>
      <c r="E41" s="17">
        <v>2</v>
      </c>
      <c r="F41" s="17">
        <v>2</v>
      </c>
      <c r="G41" s="17">
        <v>1</v>
      </c>
      <c r="H41" s="17">
        <v>4</v>
      </c>
      <c r="I41" s="17"/>
      <c r="J41" s="17">
        <f t="shared" si="0"/>
        <v>9</v>
      </c>
      <c r="K41" s="17">
        <f t="shared" si="1"/>
        <v>5</v>
      </c>
      <c r="L41" s="17">
        <f t="shared" si="2"/>
        <v>7</v>
      </c>
      <c r="M41" s="56">
        <f t="shared" si="3"/>
        <v>7</v>
      </c>
      <c r="N41" s="17">
        <v>5</v>
      </c>
      <c r="O41" s="17">
        <v>2</v>
      </c>
      <c r="P41" s="17">
        <v>6</v>
      </c>
      <c r="Q41" s="17">
        <v>3</v>
      </c>
      <c r="R41" s="17">
        <v>5</v>
      </c>
      <c r="S41" s="17">
        <v>4</v>
      </c>
      <c r="T41" s="17">
        <v>4</v>
      </c>
      <c r="U41" s="22"/>
      <c r="V41" s="38">
        <f t="shared" si="4"/>
        <v>29</v>
      </c>
      <c r="W41" s="38">
        <f t="shared" si="5"/>
        <v>11.6</v>
      </c>
      <c r="X41" s="25">
        <f t="shared" si="6"/>
        <v>7</v>
      </c>
      <c r="Y41" s="39">
        <f t="shared" si="7"/>
        <v>14</v>
      </c>
      <c r="AA41" s="25">
        <f t="shared" si="8"/>
        <v>14</v>
      </c>
      <c r="AB41" s="27">
        <f t="shared" si="9"/>
        <v>10</v>
      </c>
    </row>
    <row r="42" spans="1:28" ht="15.75" customHeight="1" x14ac:dyDescent="0.25">
      <c r="A42" s="17">
        <v>40</v>
      </c>
      <c r="B42" s="17">
        <v>19120720</v>
      </c>
      <c r="C42" s="17" t="s">
        <v>143</v>
      </c>
      <c r="D42" s="17"/>
      <c r="E42" s="17">
        <v>2</v>
      </c>
      <c r="F42" s="17">
        <v>2</v>
      </c>
      <c r="G42" s="17">
        <v>2</v>
      </c>
      <c r="H42" s="17">
        <v>2</v>
      </c>
      <c r="I42" s="17"/>
      <c r="J42" s="17">
        <f t="shared" si="0"/>
        <v>8</v>
      </c>
      <c r="K42" s="17">
        <f t="shared" si="1"/>
        <v>5</v>
      </c>
      <c r="L42" s="17">
        <f t="shared" si="2"/>
        <v>6.5</v>
      </c>
      <c r="M42" s="56">
        <f t="shared" si="3"/>
        <v>6.5</v>
      </c>
      <c r="N42" s="17">
        <v>5</v>
      </c>
      <c r="O42" s="17">
        <v>4</v>
      </c>
      <c r="P42" s="17">
        <v>5</v>
      </c>
      <c r="Q42" s="17">
        <v>4</v>
      </c>
      <c r="R42" s="17">
        <v>5</v>
      </c>
      <c r="S42" s="17">
        <v>4</v>
      </c>
      <c r="T42" s="17">
        <v>4</v>
      </c>
      <c r="U42" s="22"/>
      <c r="V42" s="38">
        <f t="shared" si="4"/>
        <v>31</v>
      </c>
      <c r="W42" s="38">
        <f t="shared" si="5"/>
        <v>12.4</v>
      </c>
      <c r="X42" s="25">
        <f t="shared" si="6"/>
        <v>7</v>
      </c>
      <c r="Y42" s="39">
        <f t="shared" si="7"/>
        <v>13.5</v>
      </c>
      <c r="AA42" s="25">
        <f t="shared" si="8"/>
        <v>13.5</v>
      </c>
      <c r="AB42" s="27">
        <f t="shared" si="9"/>
        <v>10</v>
      </c>
    </row>
    <row r="43" spans="1:28" ht="15.75" customHeight="1" x14ac:dyDescent="0.25">
      <c r="A43" s="17">
        <v>41</v>
      </c>
      <c r="B43" s="17">
        <v>19120731</v>
      </c>
      <c r="C43" s="17" t="s">
        <v>144</v>
      </c>
      <c r="D43" s="17">
        <v>3</v>
      </c>
      <c r="E43" s="17">
        <v>3</v>
      </c>
      <c r="F43" s="17">
        <v>3</v>
      </c>
      <c r="G43" s="17">
        <v>3</v>
      </c>
      <c r="H43" s="17">
        <v>4</v>
      </c>
      <c r="I43" s="17"/>
      <c r="J43" s="17">
        <f t="shared" si="0"/>
        <v>16</v>
      </c>
      <c r="K43" s="17">
        <f t="shared" si="1"/>
        <v>5</v>
      </c>
      <c r="L43" s="17">
        <f t="shared" si="2"/>
        <v>10.5</v>
      </c>
      <c r="M43" s="56">
        <f t="shared" si="3"/>
        <v>7</v>
      </c>
      <c r="N43" s="17">
        <v>5</v>
      </c>
      <c r="O43" s="17">
        <v>4</v>
      </c>
      <c r="P43" s="17">
        <v>6</v>
      </c>
      <c r="Q43" s="17">
        <v>5</v>
      </c>
      <c r="R43" s="17">
        <v>5</v>
      </c>
      <c r="S43" s="17">
        <v>5</v>
      </c>
      <c r="T43" s="17">
        <v>4</v>
      </c>
      <c r="U43" s="22"/>
      <c r="V43" s="38">
        <f t="shared" si="4"/>
        <v>34</v>
      </c>
      <c r="W43" s="38">
        <f t="shared" si="5"/>
        <v>13.6</v>
      </c>
      <c r="X43" s="25">
        <f t="shared" si="6"/>
        <v>7</v>
      </c>
      <c r="Y43" s="39">
        <f t="shared" si="7"/>
        <v>14</v>
      </c>
      <c r="AA43" s="25">
        <f t="shared" si="8"/>
        <v>14</v>
      </c>
      <c r="AB43" s="27">
        <f t="shared" si="9"/>
        <v>10</v>
      </c>
    </row>
    <row r="44" spans="1:28" ht="15.75" customHeight="1" x14ac:dyDescent="0.25"/>
    <row r="45" spans="1:28" ht="15.75" customHeight="1" x14ac:dyDescent="0.25">
      <c r="B45" s="69" t="s">
        <v>51</v>
      </c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5"/>
    </row>
    <row r="46" spans="1:28" ht="15.75" customHeight="1" x14ac:dyDescent="0.25">
      <c r="B46" s="70" t="s">
        <v>52</v>
      </c>
      <c r="C46" s="71"/>
      <c r="D46" s="71"/>
      <c r="E46" s="72"/>
      <c r="H46" s="73" t="s">
        <v>53</v>
      </c>
      <c r="I46" s="71"/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2"/>
      <c r="V46" s="73" t="s">
        <v>54</v>
      </c>
      <c r="W46" s="71"/>
      <c r="X46" s="71"/>
      <c r="Y46" s="71"/>
      <c r="Z46" s="72"/>
    </row>
    <row r="47" spans="1:28" ht="15.75" customHeight="1" x14ac:dyDescent="0.25">
      <c r="B47" s="29" t="s">
        <v>55</v>
      </c>
      <c r="C47" s="63" t="s">
        <v>56</v>
      </c>
      <c r="D47" s="64"/>
      <c r="E47" s="65"/>
      <c r="H47" s="63" t="s">
        <v>57</v>
      </c>
      <c r="I47" s="64"/>
      <c r="J47" s="64"/>
      <c r="K47" s="65"/>
      <c r="L47" s="63" t="s">
        <v>58</v>
      </c>
      <c r="M47" s="64"/>
      <c r="N47" s="64"/>
      <c r="O47" s="64"/>
      <c r="P47" s="64"/>
      <c r="Q47" s="64"/>
      <c r="R47" s="64"/>
      <c r="S47" s="64"/>
      <c r="T47" s="65"/>
      <c r="V47" s="74" t="s">
        <v>59</v>
      </c>
      <c r="W47" s="75"/>
      <c r="X47" s="83" t="s">
        <v>60</v>
      </c>
      <c r="Y47" s="81"/>
      <c r="Z47" s="75"/>
    </row>
    <row r="48" spans="1:28" ht="15.75" customHeight="1" x14ac:dyDescent="0.25">
      <c r="B48" s="29" t="s">
        <v>61</v>
      </c>
      <c r="C48" s="63" t="s">
        <v>62</v>
      </c>
      <c r="D48" s="64"/>
      <c r="E48" s="65"/>
      <c r="H48" s="63" t="s">
        <v>63</v>
      </c>
      <c r="I48" s="64"/>
      <c r="J48" s="64"/>
      <c r="K48" s="65"/>
      <c r="L48" s="63" t="s">
        <v>145</v>
      </c>
      <c r="M48" s="64"/>
      <c r="N48" s="64"/>
      <c r="O48" s="64"/>
      <c r="P48" s="64"/>
      <c r="Q48" s="64"/>
      <c r="R48" s="64"/>
      <c r="S48" s="64"/>
      <c r="T48" s="65"/>
      <c r="V48" s="76"/>
      <c r="W48" s="77"/>
      <c r="X48" s="76"/>
      <c r="Y48" s="84"/>
      <c r="Z48" s="77"/>
    </row>
    <row r="49" spans="2:26" ht="15.75" customHeight="1" x14ac:dyDescent="0.25">
      <c r="B49" s="29" t="s">
        <v>65</v>
      </c>
      <c r="C49" s="63" t="s">
        <v>66</v>
      </c>
      <c r="D49" s="64"/>
      <c r="E49" s="65"/>
      <c r="H49" s="63" t="s">
        <v>67</v>
      </c>
      <c r="I49" s="64"/>
      <c r="J49" s="64"/>
      <c r="K49" s="65"/>
      <c r="L49" s="63" t="s">
        <v>68</v>
      </c>
      <c r="M49" s="64"/>
      <c r="N49" s="64"/>
      <c r="O49" s="64"/>
      <c r="P49" s="64"/>
      <c r="Q49" s="64"/>
      <c r="R49" s="64"/>
      <c r="S49" s="64"/>
      <c r="T49" s="65"/>
      <c r="V49" s="76"/>
      <c r="W49" s="77"/>
      <c r="X49" s="76"/>
      <c r="Y49" s="84"/>
      <c r="Z49" s="77"/>
    </row>
    <row r="50" spans="2:26" ht="15.75" customHeight="1" x14ac:dyDescent="0.25">
      <c r="B50" s="29" t="s">
        <v>69</v>
      </c>
      <c r="C50" s="29" t="s">
        <v>68</v>
      </c>
      <c r="D50" s="29"/>
      <c r="E50" s="29"/>
      <c r="V50" s="76"/>
      <c r="W50" s="77"/>
      <c r="X50" s="76"/>
      <c r="Y50" s="84"/>
      <c r="Z50" s="77"/>
    </row>
    <row r="51" spans="2:26" ht="15.75" customHeight="1" x14ac:dyDescent="0.25">
      <c r="V51" s="78"/>
      <c r="W51" s="79"/>
      <c r="X51" s="78"/>
      <c r="Y51" s="82"/>
      <c r="Z51" s="79"/>
    </row>
    <row r="52" spans="2:26" ht="15.75" customHeight="1" x14ac:dyDescent="0.25">
      <c r="V52" s="74" t="s">
        <v>70</v>
      </c>
      <c r="W52" s="75"/>
      <c r="X52" s="80" t="s">
        <v>71</v>
      </c>
      <c r="Y52" s="81"/>
      <c r="Z52" s="75"/>
    </row>
    <row r="53" spans="2:26" ht="15.75" customHeight="1" x14ac:dyDescent="0.25">
      <c r="V53" s="78"/>
      <c r="W53" s="79"/>
      <c r="X53" s="78"/>
      <c r="Y53" s="82"/>
      <c r="Z53" s="79"/>
    </row>
    <row r="54" spans="2:26" ht="15.75" customHeight="1" x14ac:dyDescent="0.25"/>
    <row r="55" spans="2:26" ht="15.75" customHeight="1" x14ac:dyDescent="0.25"/>
    <row r="56" spans="2:26" ht="15.75" customHeight="1" x14ac:dyDescent="0.25"/>
    <row r="57" spans="2:26" ht="15.75" customHeight="1" x14ac:dyDescent="0.25"/>
    <row r="58" spans="2:26" ht="15.75" customHeight="1" x14ac:dyDescent="0.25"/>
    <row r="59" spans="2:26" ht="15.75" customHeight="1" x14ac:dyDescent="0.25"/>
    <row r="60" spans="2:26" ht="15.75" customHeight="1" x14ac:dyDescent="0.25"/>
    <row r="61" spans="2:26" ht="15.75" customHeight="1" x14ac:dyDescent="0.25"/>
    <row r="62" spans="2:26" ht="15.75" customHeight="1" x14ac:dyDescent="0.25"/>
    <row r="63" spans="2:26" ht="15.75" customHeight="1" x14ac:dyDescent="0.25"/>
    <row r="64" spans="2:26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4">
    <mergeCell ref="H47:K47"/>
    <mergeCell ref="H48:K48"/>
    <mergeCell ref="C49:E49"/>
    <mergeCell ref="H49:K49"/>
    <mergeCell ref="L48:T48"/>
    <mergeCell ref="L49:T49"/>
    <mergeCell ref="C47:E47"/>
    <mergeCell ref="L47:T47"/>
    <mergeCell ref="C48:E48"/>
    <mergeCell ref="AA1:AA2"/>
    <mergeCell ref="AB1:AB2"/>
    <mergeCell ref="V47:W51"/>
    <mergeCell ref="X47:Z51"/>
    <mergeCell ref="V52:W53"/>
    <mergeCell ref="X52:Z53"/>
    <mergeCell ref="B45:Z45"/>
    <mergeCell ref="B46:E46"/>
    <mergeCell ref="H46:T46"/>
    <mergeCell ref="V46:Z46"/>
    <mergeCell ref="J1:M1"/>
    <mergeCell ref="V1:V2"/>
    <mergeCell ref="W1:W2"/>
    <mergeCell ref="X1:X2"/>
    <mergeCell ref="Y1:Y2"/>
  </mergeCells>
  <conditionalFormatting sqref="D1:D2">
    <cfRule type="notContainsBlanks" dxfId="1" priority="1">
      <formula>LEN(TRIM(D1))&gt;0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B1000"/>
  <sheetViews>
    <sheetView workbookViewId="0"/>
  </sheetViews>
  <sheetFormatPr defaultColWidth="14.44140625" defaultRowHeight="15" customHeight="1" x14ac:dyDescent="0.25"/>
  <cols>
    <col min="1" max="1" width="5.44140625" customWidth="1"/>
    <col min="2" max="2" width="14.44140625" customWidth="1"/>
    <col min="3" max="3" width="26.5546875" customWidth="1"/>
    <col min="4" max="4" width="5.33203125" customWidth="1"/>
    <col min="5" max="5" width="4.44140625" customWidth="1"/>
    <col min="6" max="6" width="4.88671875" customWidth="1"/>
    <col min="7" max="7" width="3.6640625" customWidth="1"/>
    <col min="8" max="9" width="4.6640625" customWidth="1"/>
    <col min="10" max="11" width="5.6640625" customWidth="1"/>
    <col min="12" max="12" width="6.5546875" customWidth="1"/>
    <col min="13" max="13" width="6.33203125" customWidth="1"/>
    <col min="14" max="14" width="4.5546875" customWidth="1"/>
    <col min="15" max="15" width="3.33203125" customWidth="1"/>
    <col min="16" max="16" width="3.109375" customWidth="1"/>
    <col min="17" max="17" width="3" customWidth="1"/>
    <col min="18" max="19" width="3.6640625" customWidth="1"/>
    <col min="20" max="20" width="9.109375" customWidth="1"/>
    <col min="21" max="21" width="6.44140625" customWidth="1"/>
    <col min="22" max="22" width="6.5546875" customWidth="1"/>
    <col min="23" max="23" width="5.6640625" customWidth="1"/>
    <col min="24" max="24" width="5.88671875" customWidth="1"/>
    <col min="25" max="25" width="7" customWidth="1"/>
    <col min="26" max="26" width="9.33203125" customWidth="1"/>
    <col min="27" max="27" width="7.5546875" customWidth="1"/>
    <col min="28" max="28" width="10.109375" customWidth="1"/>
  </cols>
  <sheetData>
    <row r="1" spans="1:2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5" t="s">
        <v>7</v>
      </c>
      <c r="I1" s="57"/>
      <c r="J1" s="66" t="s">
        <v>8</v>
      </c>
      <c r="K1" s="64"/>
      <c r="L1" s="64"/>
      <c r="M1" s="65"/>
      <c r="N1" s="1" t="s">
        <v>9</v>
      </c>
      <c r="O1" s="1" t="s">
        <v>10</v>
      </c>
      <c r="P1" s="1" t="s">
        <v>11</v>
      </c>
      <c r="Q1" s="55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67" t="s">
        <v>17</v>
      </c>
      <c r="W1" s="85" t="s">
        <v>22</v>
      </c>
      <c r="X1" s="86" t="s">
        <v>23</v>
      </c>
      <c r="Y1" s="87" t="s">
        <v>24</v>
      </c>
      <c r="AA1" s="86" t="s">
        <v>25</v>
      </c>
      <c r="AB1" s="88" t="s">
        <v>26</v>
      </c>
    </row>
    <row r="2" spans="1:28" ht="41.25" customHeight="1" x14ac:dyDescent="0.25">
      <c r="A2" s="1"/>
      <c r="B2" s="1"/>
      <c r="C2" s="1"/>
      <c r="D2" s="1"/>
      <c r="E2" s="1"/>
      <c r="F2" s="1"/>
      <c r="G2" s="1"/>
      <c r="H2" s="55"/>
      <c r="I2" s="57"/>
      <c r="J2" s="8" t="s">
        <v>18</v>
      </c>
      <c r="K2" s="9" t="s">
        <v>19</v>
      </c>
      <c r="L2" s="10" t="s">
        <v>20</v>
      </c>
      <c r="M2" s="11" t="s">
        <v>21</v>
      </c>
      <c r="N2" s="1"/>
      <c r="O2" s="1"/>
      <c r="P2" s="1"/>
      <c r="Q2" s="55"/>
      <c r="R2" s="1"/>
      <c r="S2" s="1"/>
      <c r="T2" s="1"/>
      <c r="U2" s="1"/>
      <c r="V2" s="68"/>
      <c r="W2" s="68"/>
      <c r="X2" s="68"/>
      <c r="Y2" s="68"/>
      <c r="AA2" s="68"/>
      <c r="AB2" s="68"/>
    </row>
    <row r="3" spans="1:28" ht="15.75" customHeight="1" x14ac:dyDescent="0.25">
      <c r="A3" s="17">
        <v>1</v>
      </c>
      <c r="B3" s="17">
        <v>18120511</v>
      </c>
      <c r="C3" s="17" t="s">
        <v>146</v>
      </c>
      <c r="D3" s="17"/>
      <c r="E3" s="17">
        <v>0</v>
      </c>
      <c r="F3" s="17">
        <v>0</v>
      </c>
      <c r="G3" s="17" t="s">
        <v>28</v>
      </c>
      <c r="H3" s="22">
        <v>1</v>
      </c>
      <c r="I3" s="37"/>
      <c r="J3" s="17">
        <f t="shared" ref="J3:J34" si="0">SUM(D3:H3)</f>
        <v>1</v>
      </c>
      <c r="K3" s="17">
        <f t="shared" ref="K3:K34" si="1">5-COUNTIF(D3:H3,"v")</f>
        <v>4</v>
      </c>
      <c r="L3" s="17">
        <f t="shared" ref="L3:L34" si="2">SUM(J3:K3)/2</f>
        <v>2.5</v>
      </c>
      <c r="M3" s="56">
        <f t="shared" ref="M3:M34" si="3">IF(L3&lt;=6.5,L3,7)</f>
        <v>2.5</v>
      </c>
      <c r="N3" s="21"/>
      <c r="O3" s="17"/>
      <c r="P3" s="17"/>
      <c r="Q3" s="17"/>
      <c r="R3" s="17"/>
      <c r="S3" s="17"/>
      <c r="T3" s="17"/>
      <c r="U3" s="22"/>
      <c r="V3" s="38">
        <f t="shared" ref="V3:V34" si="4">SUM(N3:U3)</f>
        <v>0</v>
      </c>
      <c r="W3" s="38">
        <f t="shared" ref="W3:W34" si="5">V3*10/25</f>
        <v>0</v>
      </c>
      <c r="X3" s="25">
        <f t="shared" ref="X3:X34" si="6">IF(W3&lt;=6.5,W3,7)</f>
        <v>0</v>
      </c>
      <c r="Y3" s="39">
        <f t="shared" ref="Y3:Y34" si="7">SUM(X3,M3)</f>
        <v>2.5</v>
      </c>
      <c r="AA3" s="25">
        <f t="shared" ref="AA3:AA34" si="8">IF(Y3-INT(Y3)&gt;=0.7,INT(Y3)+1,IF(Y3-INT(Y3)&gt;=0.4,INT(Y3)+0.5,INT(Y3)))</f>
        <v>2.5</v>
      </c>
      <c r="AB3" s="58">
        <f t="shared" ref="AB3:AB34" si="9">IF(AA3&gt;=10,10,AA3)</f>
        <v>2.5</v>
      </c>
    </row>
    <row r="4" spans="1:28" ht="15.75" customHeight="1" x14ac:dyDescent="0.25">
      <c r="A4" s="17">
        <v>2</v>
      </c>
      <c r="B4" s="17">
        <v>19120075</v>
      </c>
      <c r="C4" s="17" t="s">
        <v>147</v>
      </c>
      <c r="D4" s="17">
        <v>2</v>
      </c>
      <c r="E4" s="17">
        <v>3</v>
      </c>
      <c r="F4" s="17">
        <v>1</v>
      </c>
      <c r="G4" s="17">
        <v>1</v>
      </c>
      <c r="H4" s="22">
        <v>3</v>
      </c>
      <c r="I4" s="37"/>
      <c r="J4" s="17">
        <f t="shared" si="0"/>
        <v>10</v>
      </c>
      <c r="K4" s="17">
        <f t="shared" si="1"/>
        <v>5</v>
      </c>
      <c r="L4" s="17">
        <f t="shared" si="2"/>
        <v>7.5</v>
      </c>
      <c r="M4" s="56">
        <f t="shared" si="3"/>
        <v>7</v>
      </c>
      <c r="N4" s="21">
        <v>1</v>
      </c>
      <c r="O4" s="17"/>
      <c r="P4" s="17"/>
      <c r="Q4" s="17"/>
      <c r="R4" s="17"/>
      <c r="S4" s="17"/>
      <c r="T4" s="17"/>
      <c r="U4" s="22"/>
      <c r="V4" s="38">
        <f t="shared" si="4"/>
        <v>1</v>
      </c>
      <c r="W4" s="38">
        <f t="shared" si="5"/>
        <v>0.4</v>
      </c>
      <c r="X4" s="25">
        <f t="shared" si="6"/>
        <v>0.4</v>
      </c>
      <c r="Y4" s="39">
        <f t="shared" si="7"/>
        <v>7.4</v>
      </c>
      <c r="AA4" s="25">
        <f t="shared" si="8"/>
        <v>7.5</v>
      </c>
      <c r="AB4" s="58">
        <f t="shared" si="9"/>
        <v>7.5</v>
      </c>
    </row>
    <row r="5" spans="1:28" ht="15.75" customHeight="1" x14ac:dyDescent="0.25">
      <c r="A5" s="17">
        <v>3</v>
      </c>
      <c r="B5" s="17">
        <v>19120080</v>
      </c>
      <c r="C5" s="17" t="s">
        <v>148</v>
      </c>
      <c r="D5" s="17">
        <v>1</v>
      </c>
      <c r="E5" s="17">
        <v>2</v>
      </c>
      <c r="F5" s="17">
        <v>2</v>
      </c>
      <c r="G5" s="17">
        <v>1</v>
      </c>
      <c r="H5" s="22">
        <v>3</v>
      </c>
      <c r="I5" s="37"/>
      <c r="J5" s="17">
        <f t="shared" si="0"/>
        <v>9</v>
      </c>
      <c r="K5" s="17">
        <f t="shared" si="1"/>
        <v>5</v>
      </c>
      <c r="L5" s="17">
        <f t="shared" si="2"/>
        <v>7</v>
      </c>
      <c r="M5" s="56">
        <f t="shared" si="3"/>
        <v>7</v>
      </c>
      <c r="N5" s="21">
        <v>4</v>
      </c>
      <c r="O5" s="17">
        <v>4</v>
      </c>
      <c r="P5" s="17">
        <v>5</v>
      </c>
      <c r="Q5" s="17">
        <v>3</v>
      </c>
      <c r="R5" s="17">
        <v>5</v>
      </c>
      <c r="S5" s="17">
        <v>5</v>
      </c>
      <c r="T5" s="17">
        <v>4</v>
      </c>
      <c r="U5" s="22"/>
      <c r="V5" s="38">
        <f t="shared" si="4"/>
        <v>30</v>
      </c>
      <c r="W5" s="38">
        <f t="shared" si="5"/>
        <v>12</v>
      </c>
      <c r="X5" s="25">
        <f t="shared" si="6"/>
        <v>7</v>
      </c>
      <c r="Y5" s="39">
        <f t="shared" si="7"/>
        <v>14</v>
      </c>
      <c r="AA5" s="25">
        <f t="shared" si="8"/>
        <v>14</v>
      </c>
      <c r="AB5" s="58">
        <f t="shared" si="9"/>
        <v>10</v>
      </c>
    </row>
    <row r="6" spans="1:28" ht="15.75" customHeight="1" x14ac:dyDescent="0.25">
      <c r="A6" s="17">
        <v>4</v>
      </c>
      <c r="B6" s="17">
        <v>19120081</v>
      </c>
      <c r="C6" s="17" t="s">
        <v>149</v>
      </c>
      <c r="D6" s="17"/>
      <c r="E6" s="17">
        <v>2</v>
      </c>
      <c r="F6" s="17">
        <v>2</v>
      </c>
      <c r="G6" s="17">
        <v>1</v>
      </c>
      <c r="H6" s="22">
        <v>2</v>
      </c>
      <c r="I6" s="37"/>
      <c r="J6" s="17">
        <f t="shared" si="0"/>
        <v>7</v>
      </c>
      <c r="K6" s="17">
        <f t="shared" si="1"/>
        <v>5</v>
      </c>
      <c r="L6" s="17">
        <f t="shared" si="2"/>
        <v>6</v>
      </c>
      <c r="M6" s="56">
        <f t="shared" si="3"/>
        <v>6</v>
      </c>
      <c r="N6" s="21">
        <v>5</v>
      </c>
      <c r="O6" s="17">
        <v>4</v>
      </c>
      <c r="P6" s="17">
        <v>5</v>
      </c>
      <c r="Q6" s="17">
        <v>3</v>
      </c>
      <c r="R6" s="17">
        <v>5</v>
      </c>
      <c r="S6" s="17">
        <v>4</v>
      </c>
      <c r="T6" s="17">
        <v>4</v>
      </c>
      <c r="U6" s="22"/>
      <c r="V6" s="38">
        <f t="shared" si="4"/>
        <v>30</v>
      </c>
      <c r="W6" s="38">
        <f t="shared" si="5"/>
        <v>12</v>
      </c>
      <c r="X6" s="25">
        <f t="shared" si="6"/>
        <v>7</v>
      </c>
      <c r="Y6" s="39">
        <f t="shared" si="7"/>
        <v>13</v>
      </c>
      <c r="AA6" s="25">
        <f t="shared" si="8"/>
        <v>13</v>
      </c>
      <c r="AB6" s="58">
        <f t="shared" si="9"/>
        <v>10</v>
      </c>
    </row>
    <row r="7" spans="1:28" ht="15.75" customHeight="1" x14ac:dyDescent="0.25">
      <c r="A7" s="17">
        <v>5</v>
      </c>
      <c r="B7" s="17">
        <v>19120126</v>
      </c>
      <c r="C7" s="17" t="s">
        <v>150</v>
      </c>
      <c r="D7" s="17"/>
      <c r="E7" s="17">
        <v>2</v>
      </c>
      <c r="F7" s="17">
        <v>2</v>
      </c>
      <c r="G7" s="17">
        <v>1</v>
      </c>
      <c r="H7" s="22">
        <v>3</v>
      </c>
      <c r="I7" s="37"/>
      <c r="J7" s="17">
        <f t="shared" si="0"/>
        <v>8</v>
      </c>
      <c r="K7" s="17">
        <f t="shared" si="1"/>
        <v>5</v>
      </c>
      <c r="L7" s="17">
        <f t="shared" si="2"/>
        <v>6.5</v>
      </c>
      <c r="M7" s="56">
        <f t="shared" si="3"/>
        <v>6.5</v>
      </c>
      <c r="N7" s="21">
        <v>4</v>
      </c>
      <c r="O7" s="17">
        <v>4</v>
      </c>
      <c r="P7" s="17">
        <v>5</v>
      </c>
      <c r="Q7" s="17">
        <v>3</v>
      </c>
      <c r="R7" s="17">
        <v>5</v>
      </c>
      <c r="S7" s="17">
        <v>5</v>
      </c>
      <c r="T7" s="17">
        <v>4</v>
      </c>
      <c r="U7" s="22"/>
      <c r="V7" s="38">
        <f t="shared" si="4"/>
        <v>30</v>
      </c>
      <c r="W7" s="38">
        <f t="shared" si="5"/>
        <v>12</v>
      </c>
      <c r="X7" s="25">
        <f t="shared" si="6"/>
        <v>7</v>
      </c>
      <c r="Y7" s="39">
        <f t="shared" si="7"/>
        <v>13.5</v>
      </c>
      <c r="AA7" s="25">
        <f t="shared" si="8"/>
        <v>13.5</v>
      </c>
      <c r="AB7" s="58">
        <f t="shared" si="9"/>
        <v>10</v>
      </c>
    </row>
    <row r="8" spans="1:28" ht="15.75" customHeight="1" x14ac:dyDescent="0.25">
      <c r="A8" s="17">
        <v>6</v>
      </c>
      <c r="B8" s="17">
        <v>19120130</v>
      </c>
      <c r="C8" s="17" t="s">
        <v>151</v>
      </c>
      <c r="D8" s="17"/>
      <c r="E8" s="17">
        <v>3</v>
      </c>
      <c r="F8" s="17">
        <v>2</v>
      </c>
      <c r="G8" s="17">
        <v>2</v>
      </c>
      <c r="H8" s="22">
        <v>4</v>
      </c>
      <c r="I8" s="37"/>
      <c r="J8" s="17">
        <f t="shared" si="0"/>
        <v>11</v>
      </c>
      <c r="K8" s="17">
        <f t="shared" si="1"/>
        <v>5</v>
      </c>
      <c r="L8" s="17">
        <f t="shared" si="2"/>
        <v>8</v>
      </c>
      <c r="M8" s="56">
        <f t="shared" si="3"/>
        <v>7</v>
      </c>
      <c r="N8" s="21">
        <v>4</v>
      </c>
      <c r="O8" s="17">
        <v>4</v>
      </c>
      <c r="P8" s="17">
        <v>1</v>
      </c>
      <c r="Q8" s="17">
        <v>3</v>
      </c>
      <c r="R8" s="17">
        <v>5</v>
      </c>
      <c r="S8" s="17">
        <v>5</v>
      </c>
      <c r="T8" s="17">
        <v>4</v>
      </c>
      <c r="U8" s="22"/>
      <c r="V8" s="38">
        <f t="shared" si="4"/>
        <v>26</v>
      </c>
      <c r="W8" s="38">
        <f t="shared" si="5"/>
        <v>10.4</v>
      </c>
      <c r="X8" s="25">
        <f t="shared" si="6"/>
        <v>7</v>
      </c>
      <c r="Y8" s="39">
        <f t="shared" si="7"/>
        <v>14</v>
      </c>
      <c r="AA8" s="25">
        <f t="shared" si="8"/>
        <v>14</v>
      </c>
      <c r="AB8" s="58">
        <f t="shared" si="9"/>
        <v>10</v>
      </c>
    </row>
    <row r="9" spans="1:28" ht="15.75" customHeight="1" x14ac:dyDescent="0.25">
      <c r="A9" s="17">
        <v>7</v>
      </c>
      <c r="B9" s="17">
        <v>19120153</v>
      </c>
      <c r="C9" s="17" t="s">
        <v>152</v>
      </c>
      <c r="D9" s="17">
        <v>2</v>
      </c>
      <c r="E9" s="17">
        <v>3</v>
      </c>
      <c r="F9" s="17">
        <v>2</v>
      </c>
      <c r="G9" s="17">
        <v>1</v>
      </c>
      <c r="H9" s="22">
        <v>4</v>
      </c>
      <c r="I9" s="37"/>
      <c r="J9" s="17">
        <f t="shared" si="0"/>
        <v>12</v>
      </c>
      <c r="K9" s="17">
        <f t="shared" si="1"/>
        <v>5</v>
      </c>
      <c r="L9" s="17">
        <f t="shared" si="2"/>
        <v>8.5</v>
      </c>
      <c r="M9" s="56">
        <f t="shared" si="3"/>
        <v>7</v>
      </c>
      <c r="N9" s="21">
        <v>5</v>
      </c>
      <c r="O9" s="17">
        <v>4</v>
      </c>
      <c r="P9" s="17">
        <v>5</v>
      </c>
      <c r="Q9" s="17">
        <v>3</v>
      </c>
      <c r="R9" s="17">
        <v>5</v>
      </c>
      <c r="S9" s="17">
        <v>5</v>
      </c>
      <c r="T9" s="17">
        <v>4</v>
      </c>
      <c r="U9" s="22"/>
      <c r="V9" s="38">
        <f t="shared" si="4"/>
        <v>31</v>
      </c>
      <c r="W9" s="38">
        <f t="shared" si="5"/>
        <v>12.4</v>
      </c>
      <c r="X9" s="25">
        <f t="shared" si="6"/>
        <v>7</v>
      </c>
      <c r="Y9" s="39">
        <f t="shared" si="7"/>
        <v>14</v>
      </c>
      <c r="AA9" s="25">
        <f t="shared" si="8"/>
        <v>14</v>
      </c>
      <c r="AB9" s="58">
        <f t="shared" si="9"/>
        <v>10</v>
      </c>
    </row>
    <row r="10" spans="1:28" ht="15.75" customHeight="1" x14ac:dyDescent="0.25">
      <c r="A10" s="17">
        <v>8</v>
      </c>
      <c r="B10" s="17">
        <v>19120331</v>
      </c>
      <c r="C10" s="17" t="s">
        <v>153</v>
      </c>
      <c r="D10" s="17"/>
      <c r="E10" s="17">
        <v>0</v>
      </c>
      <c r="F10" s="17">
        <v>1</v>
      </c>
      <c r="G10" s="17">
        <v>1</v>
      </c>
      <c r="H10" s="22">
        <v>1</v>
      </c>
      <c r="I10" s="37"/>
      <c r="J10" s="17">
        <f t="shared" si="0"/>
        <v>3</v>
      </c>
      <c r="K10" s="17">
        <f t="shared" si="1"/>
        <v>5</v>
      </c>
      <c r="L10" s="17">
        <f t="shared" si="2"/>
        <v>4</v>
      </c>
      <c r="M10" s="56">
        <f t="shared" si="3"/>
        <v>4</v>
      </c>
      <c r="N10" s="21">
        <v>6</v>
      </c>
      <c r="O10" s="17">
        <v>4</v>
      </c>
      <c r="P10" s="17">
        <v>4</v>
      </c>
      <c r="Q10" s="17">
        <v>1</v>
      </c>
      <c r="R10" s="59">
        <v>5</v>
      </c>
      <c r="S10" s="17">
        <v>5</v>
      </c>
      <c r="T10" s="17">
        <v>2</v>
      </c>
      <c r="U10" s="22"/>
      <c r="V10" s="38">
        <f t="shared" si="4"/>
        <v>27</v>
      </c>
      <c r="W10" s="38">
        <f t="shared" si="5"/>
        <v>10.8</v>
      </c>
      <c r="X10" s="25">
        <f t="shared" si="6"/>
        <v>7</v>
      </c>
      <c r="Y10" s="39">
        <f t="shared" si="7"/>
        <v>11</v>
      </c>
      <c r="AA10" s="25">
        <f t="shared" si="8"/>
        <v>11</v>
      </c>
      <c r="AB10" s="58">
        <f t="shared" si="9"/>
        <v>10</v>
      </c>
    </row>
    <row r="11" spans="1:28" ht="15.75" customHeight="1" x14ac:dyDescent="0.25">
      <c r="A11" s="17">
        <v>9</v>
      </c>
      <c r="B11" s="17">
        <v>19120364</v>
      </c>
      <c r="C11" s="17" t="s">
        <v>154</v>
      </c>
      <c r="D11" s="17"/>
      <c r="E11" s="17">
        <v>2</v>
      </c>
      <c r="F11" s="17">
        <v>1</v>
      </c>
      <c r="G11" s="17">
        <v>1</v>
      </c>
      <c r="H11" s="22">
        <v>1</v>
      </c>
      <c r="I11" s="37"/>
      <c r="J11" s="17">
        <f t="shared" si="0"/>
        <v>5</v>
      </c>
      <c r="K11" s="17">
        <f t="shared" si="1"/>
        <v>5</v>
      </c>
      <c r="L11" s="17">
        <f t="shared" si="2"/>
        <v>5</v>
      </c>
      <c r="M11" s="56">
        <f t="shared" si="3"/>
        <v>5</v>
      </c>
      <c r="N11" s="21">
        <v>5</v>
      </c>
      <c r="O11" s="17">
        <v>4</v>
      </c>
      <c r="P11" s="17">
        <v>5</v>
      </c>
      <c r="Q11" s="17">
        <v>3</v>
      </c>
      <c r="R11" s="59">
        <v>5</v>
      </c>
      <c r="S11" s="17">
        <v>3</v>
      </c>
      <c r="T11" s="17">
        <v>4</v>
      </c>
      <c r="U11" s="22"/>
      <c r="V11" s="38">
        <f t="shared" si="4"/>
        <v>29</v>
      </c>
      <c r="W11" s="38">
        <f t="shared" si="5"/>
        <v>11.6</v>
      </c>
      <c r="X11" s="25">
        <f t="shared" si="6"/>
        <v>7</v>
      </c>
      <c r="Y11" s="39">
        <f t="shared" si="7"/>
        <v>12</v>
      </c>
      <c r="AA11" s="25">
        <f t="shared" si="8"/>
        <v>12</v>
      </c>
      <c r="AB11" s="58">
        <f t="shared" si="9"/>
        <v>10</v>
      </c>
    </row>
    <row r="12" spans="1:28" ht="15.75" customHeight="1" x14ac:dyDescent="0.25">
      <c r="A12" s="17">
        <v>10</v>
      </c>
      <c r="B12" s="17">
        <v>19120389</v>
      </c>
      <c r="C12" s="17" t="s">
        <v>155</v>
      </c>
      <c r="D12" s="17"/>
      <c r="E12" s="17">
        <v>1</v>
      </c>
      <c r="F12" s="17">
        <v>1</v>
      </c>
      <c r="G12" s="17">
        <v>1</v>
      </c>
      <c r="H12" s="22">
        <v>2</v>
      </c>
      <c r="I12" s="37"/>
      <c r="J12" s="17">
        <f t="shared" si="0"/>
        <v>5</v>
      </c>
      <c r="K12" s="17">
        <f t="shared" si="1"/>
        <v>5</v>
      </c>
      <c r="L12" s="17">
        <f t="shared" si="2"/>
        <v>5</v>
      </c>
      <c r="M12" s="56">
        <f t="shared" si="3"/>
        <v>5</v>
      </c>
      <c r="N12" s="21">
        <v>4</v>
      </c>
      <c r="O12" s="17">
        <v>3</v>
      </c>
      <c r="P12" s="17">
        <v>3</v>
      </c>
      <c r="Q12" s="17">
        <v>2</v>
      </c>
      <c r="R12" s="59">
        <v>5</v>
      </c>
      <c r="S12" s="17">
        <v>4</v>
      </c>
      <c r="T12" s="17">
        <v>3</v>
      </c>
      <c r="U12" s="22"/>
      <c r="V12" s="38">
        <f t="shared" si="4"/>
        <v>24</v>
      </c>
      <c r="W12" s="38">
        <f t="shared" si="5"/>
        <v>9.6</v>
      </c>
      <c r="X12" s="25">
        <f t="shared" si="6"/>
        <v>7</v>
      </c>
      <c r="Y12" s="39">
        <f t="shared" si="7"/>
        <v>12</v>
      </c>
      <c r="AA12" s="25">
        <f t="shared" si="8"/>
        <v>12</v>
      </c>
      <c r="AB12" s="58">
        <f t="shared" si="9"/>
        <v>10</v>
      </c>
    </row>
    <row r="13" spans="1:28" ht="15.75" customHeight="1" x14ac:dyDescent="0.25">
      <c r="A13" s="17">
        <v>11</v>
      </c>
      <c r="B13" s="17">
        <v>19120390</v>
      </c>
      <c r="C13" s="17" t="s">
        <v>156</v>
      </c>
      <c r="D13" s="17"/>
      <c r="E13" s="17">
        <v>1</v>
      </c>
      <c r="F13" s="17">
        <v>2</v>
      </c>
      <c r="G13" s="17">
        <v>1</v>
      </c>
      <c r="H13" s="22">
        <v>3</v>
      </c>
      <c r="I13" s="37"/>
      <c r="J13" s="17">
        <f t="shared" si="0"/>
        <v>7</v>
      </c>
      <c r="K13" s="17">
        <f t="shared" si="1"/>
        <v>5</v>
      </c>
      <c r="L13" s="17">
        <f t="shared" si="2"/>
        <v>6</v>
      </c>
      <c r="M13" s="56">
        <f t="shared" si="3"/>
        <v>6</v>
      </c>
      <c r="N13" s="21">
        <v>5</v>
      </c>
      <c r="O13" s="17">
        <v>3</v>
      </c>
      <c r="P13" s="17"/>
      <c r="Q13" s="17"/>
      <c r="R13" s="60"/>
      <c r="S13" s="17">
        <v>2</v>
      </c>
      <c r="T13" s="17">
        <v>4</v>
      </c>
      <c r="U13" s="22"/>
      <c r="V13" s="38">
        <f t="shared" si="4"/>
        <v>14</v>
      </c>
      <c r="W13" s="38">
        <f t="shared" si="5"/>
        <v>5.6</v>
      </c>
      <c r="X13" s="25">
        <f t="shared" si="6"/>
        <v>5.6</v>
      </c>
      <c r="Y13" s="39">
        <f t="shared" si="7"/>
        <v>11.6</v>
      </c>
      <c r="AA13" s="25">
        <f t="shared" si="8"/>
        <v>11.5</v>
      </c>
      <c r="AB13" s="58">
        <f t="shared" si="9"/>
        <v>10</v>
      </c>
    </row>
    <row r="14" spans="1:28" ht="15.75" customHeight="1" x14ac:dyDescent="0.25">
      <c r="A14" s="17">
        <v>12</v>
      </c>
      <c r="B14" s="17">
        <v>19120399</v>
      </c>
      <c r="C14" s="17" t="s">
        <v>157</v>
      </c>
      <c r="D14" s="17"/>
      <c r="E14" s="17">
        <v>1</v>
      </c>
      <c r="F14" s="17">
        <v>2</v>
      </c>
      <c r="G14" s="17" t="s">
        <v>28</v>
      </c>
      <c r="H14" s="22">
        <v>3</v>
      </c>
      <c r="I14" s="37"/>
      <c r="J14" s="17">
        <f t="shared" si="0"/>
        <v>6</v>
      </c>
      <c r="K14" s="17">
        <f t="shared" si="1"/>
        <v>4</v>
      </c>
      <c r="L14" s="17">
        <f t="shared" si="2"/>
        <v>5</v>
      </c>
      <c r="M14" s="56">
        <f t="shared" si="3"/>
        <v>5</v>
      </c>
      <c r="N14" s="21">
        <v>2</v>
      </c>
      <c r="O14" s="17">
        <v>4</v>
      </c>
      <c r="P14" s="17">
        <v>5</v>
      </c>
      <c r="Q14" s="17">
        <v>4</v>
      </c>
      <c r="R14" s="61">
        <v>1</v>
      </c>
      <c r="S14" s="17"/>
      <c r="T14" s="17">
        <v>2</v>
      </c>
      <c r="U14" s="22"/>
      <c r="V14" s="38">
        <f t="shared" si="4"/>
        <v>18</v>
      </c>
      <c r="W14" s="38">
        <f t="shared" si="5"/>
        <v>7.2</v>
      </c>
      <c r="X14" s="25">
        <f t="shared" si="6"/>
        <v>7</v>
      </c>
      <c r="Y14" s="39">
        <f t="shared" si="7"/>
        <v>12</v>
      </c>
      <c r="AA14" s="25">
        <f t="shared" si="8"/>
        <v>12</v>
      </c>
      <c r="AB14" s="58">
        <f t="shared" si="9"/>
        <v>10</v>
      </c>
    </row>
    <row r="15" spans="1:28" ht="15.75" customHeight="1" x14ac:dyDescent="0.25">
      <c r="A15" s="17">
        <v>13</v>
      </c>
      <c r="B15" s="17">
        <v>19120426</v>
      </c>
      <c r="C15" s="17" t="s">
        <v>158</v>
      </c>
      <c r="D15" s="17"/>
      <c r="E15" s="17">
        <v>2</v>
      </c>
      <c r="F15" s="17">
        <v>2</v>
      </c>
      <c r="G15" s="17">
        <v>1</v>
      </c>
      <c r="H15" s="22">
        <v>3</v>
      </c>
      <c r="I15" s="37"/>
      <c r="J15" s="17">
        <f t="shared" si="0"/>
        <v>8</v>
      </c>
      <c r="K15" s="17">
        <f t="shared" si="1"/>
        <v>5</v>
      </c>
      <c r="L15" s="17">
        <f t="shared" si="2"/>
        <v>6.5</v>
      </c>
      <c r="M15" s="56">
        <f t="shared" si="3"/>
        <v>6.5</v>
      </c>
      <c r="N15" s="21">
        <v>4</v>
      </c>
      <c r="O15" s="17">
        <v>4</v>
      </c>
      <c r="P15" s="17">
        <v>4</v>
      </c>
      <c r="Q15" s="17">
        <v>4</v>
      </c>
      <c r="R15" s="17">
        <v>5</v>
      </c>
      <c r="S15" s="17">
        <v>5</v>
      </c>
      <c r="T15" s="17">
        <v>4</v>
      </c>
      <c r="U15" s="22"/>
      <c r="V15" s="38">
        <f t="shared" si="4"/>
        <v>30</v>
      </c>
      <c r="W15" s="38">
        <f t="shared" si="5"/>
        <v>12</v>
      </c>
      <c r="X15" s="25">
        <f t="shared" si="6"/>
        <v>7</v>
      </c>
      <c r="Y15" s="39">
        <f t="shared" si="7"/>
        <v>13.5</v>
      </c>
      <c r="AA15" s="25">
        <f t="shared" si="8"/>
        <v>13.5</v>
      </c>
      <c r="AB15" s="58">
        <f t="shared" si="9"/>
        <v>10</v>
      </c>
    </row>
    <row r="16" spans="1:28" ht="15.75" customHeight="1" x14ac:dyDescent="0.25">
      <c r="A16" s="17">
        <v>14</v>
      </c>
      <c r="B16" s="17">
        <v>19120441</v>
      </c>
      <c r="C16" s="17" t="s">
        <v>159</v>
      </c>
      <c r="D16" s="17">
        <v>1</v>
      </c>
      <c r="E16" s="17">
        <v>1</v>
      </c>
      <c r="F16" s="17" t="s">
        <v>28</v>
      </c>
      <c r="G16" s="17" t="s">
        <v>28</v>
      </c>
      <c r="H16" s="22">
        <v>1</v>
      </c>
      <c r="I16" s="37"/>
      <c r="J16" s="17">
        <f t="shared" si="0"/>
        <v>3</v>
      </c>
      <c r="K16" s="17">
        <f t="shared" si="1"/>
        <v>3</v>
      </c>
      <c r="L16" s="17">
        <f t="shared" si="2"/>
        <v>3</v>
      </c>
      <c r="M16" s="56">
        <f t="shared" si="3"/>
        <v>3</v>
      </c>
      <c r="N16" s="21">
        <v>1</v>
      </c>
      <c r="O16" s="17">
        <v>3</v>
      </c>
      <c r="P16" s="17">
        <v>2</v>
      </c>
      <c r="Q16" s="17"/>
      <c r="R16" s="17"/>
      <c r="S16" s="17"/>
      <c r="T16" s="17"/>
      <c r="U16" s="22"/>
      <c r="V16" s="38">
        <f t="shared" si="4"/>
        <v>6</v>
      </c>
      <c r="W16" s="38">
        <f t="shared" si="5"/>
        <v>2.4</v>
      </c>
      <c r="X16" s="25">
        <f t="shared" si="6"/>
        <v>2.4</v>
      </c>
      <c r="Y16" s="39">
        <f t="shared" si="7"/>
        <v>5.4</v>
      </c>
      <c r="AA16" s="25">
        <f t="shared" si="8"/>
        <v>5.5</v>
      </c>
      <c r="AB16" s="58">
        <f t="shared" si="9"/>
        <v>5.5</v>
      </c>
    </row>
    <row r="17" spans="1:28" ht="15.75" customHeight="1" x14ac:dyDescent="0.25">
      <c r="A17" s="17">
        <v>15</v>
      </c>
      <c r="B17" s="17">
        <v>19120527</v>
      </c>
      <c r="C17" s="17" t="s">
        <v>149</v>
      </c>
      <c r="D17" s="17" t="s">
        <v>28</v>
      </c>
      <c r="E17" s="17">
        <v>0</v>
      </c>
      <c r="F17" s="17">
        <v>1</v>
      </c>
      <c r="G17" s="17">
        <v>2</v>
      </c>
      <c r="H17" s="22">
        <v>2</v>
      </c>
      <c r="I17" s="37"/>
      <c r="J17" s="17">
        <f t="shared" si="0"/>
        <v>5</v>
      </c>
      <c r="K17" s="17">
        <f t="shared" si="1"/>
        <v>4</v>
      </c>
      <c r="L17" s="17">
        <f t="shared" si="2"/>
        <v>4.5</v>
      </c>
      <c r="M17" s="56">
        <f t="shared" si="3"/>
        <v>4.5</v>
      </c>
      <c r="N17" s="21">
        <v>3</v>
      </c>
      <c r="O17" s="17">
        <v>4</v>
      </c>
      <c r="P17" s="17">
        <v>4</v>
      </c>
      <c r="Q17" s="17">
        <v>4</v>
      </c>
      <c r="R17" s="17">
        <v>5</v>
      </c>
      <c r="S17" s="17"/>
      <c r="T17" s="17">
        <v>2</v>
      </c>
      <c r="U17" s="22"/>
      <c r="V17" s="38">
        <f t="shared" si="4"/>
        <v>22</v>
      </c>
      <c r="W17" s="38">
        <f t="shared" si="5"/>
        <v>8.8000000000000007</v>
      </c>
      <c r="X17" s="25">
        <f t="shared" si="6"/>
        <v>7</v>
      </c>
      <c r="Y17" s="39">
        <f t="shared" si="7"/>
        <v>11.5</v>
      </c>
      <c r="AA17" s="25">
        <f t="shared" si="8"/>
        <v>11.5</v>
      </c>
      <c r="AB17" s="58">
        <f t="shared" si="9"/>
        <v>10</v>
      </c>
    </row>
    <row r="18" spans="1:28" ht="15.75" customHeight="1" x14ac:dyDescent="0.25">
      <c r="A18" s="17">
        <v>16</v>
      </c>
      <c r="B18" s="17">
        <v>19120557</v>
      </c>
      <c r="C18" s="17" t="s">
        <v>160</v>
      </c>
      <c r="D18" s="17"/>
      <c r="E18" s="17">
        <v>0</v>
      </c>
      <c r="F18" s="17">
        <v>1</v>
      </c>
      <c r="G18" s="17">
        <v>1</v>
      </c>
      <c r="H18" s="22">
        <v>0</v>
      </c>
      <c r="I18" s="37"/>
      <c r="J18" s="17">
        <f t="shared" si="0"/>
        <v>2</v>
      </c>
      <c r="K18" s="17">
        <f t="shared" si="1"/>
        <v>5</v>
      </c>
      <c r="L18" s="17">
        <f t="shared" si="2"/>
        <v>3.5</v>
      </c>
      <c r="M18" s="56">
        <f t="shared" si="3"/>
        <v>3.5</v>
      </c>
      <c r="N18" s="21">
        <v>1</v>
      </c>
      <c r="O18" s="17">
        <v>2</v>
      </c>
      <c r="P18" s="17">
        <v>2</v>
      </c>
      <c r="Q18" s="17">
        <v>1</v>
      </c>
      <c r="R18" s="17">
        <v>5</v>
      </c>
      <c r="S18" s="17">
        <v>5</v>
      </c>
      <c r="T18" s="17">
        <v>4</v>
      </c>
      <c r="U18" s="22"/>
      <c r="V18" s="38">
        <f t="shared" si="4"/>
        <v>20</v>
      </c>
      <c r="W18" s="38">
        <f t="shared" si="5"/>
        <v>8</v>
      </c>
      <c r="X18" s="25">
        <f t="shared" si="6"/>
        <v>7</v>
      </c>
      <c r="Y18" s="39">
        <f t="shared" si="7"/>
        <v>10.5</v>
      </c>
      <c r="AA18" s="25">
        <f t="shared" si="8"/>
        <v>10.5</v>
      </c>
      <c r="AB18" s="58">
        <f t="shared" si="9"/>
        <v>10</v>
      </c>
    </row>
    <row r="19" spans="1:28" ht="15.75" customHeight="1" x14ac:dyDescent="0.25">
      <c r="A19" s="17">
        <v>17</v>
      </c>
      <c r="B19" s="17">
        <v>19120582</v>
      </c>
      <c r="C19" s="17" t="s">
        <v>161</v>
      </c>
      <c r="D19" s="17"/>
      <c r="E19" s="17">
        <v>2</v>
      </c>
      <c r="F19" s="17">
        <v>1</v>
      </c>
      <c r="G19" s="17">
        <v>1</v>
      </c>
      <c r="H19" s="22">
        <v>2</v>
      </c>
      <c r="I19" s="37"/>
      <c r="J19" s="17">
        <f t="shared" si="0"/>
        <v>6</v>
      </c>
      <c r="K19" s="17">
        <f t="shared" si="1"/>
        <v>5</v>
      </c>
      <c r="L19" s="17">
        <f t="shared" si="2"/>
        <v>5.5</v>
      </c>
      <c r="M19" s="56">
        <f t="shared" si="3"/>
        <v>5.5</v>
      </c>
      <c r="N19" s="21">
        <v>4</v>
      </c>
      <c r="O19" s="17">
        <v>4</v>
      </c>
      <c r="P19" s="17">
        <v>3</v>
      </c>
      <c r="Q19" s="17">
        <v>2</v>
      </c>
      <c r="R19" s="17">
        <v>4</v>
      </c>
      <c r="S19" s="17">
        <v>5</v>
      </c>
      <c r="T19" s="17">
        <v>1</v>
      </c>
      <c r="U19" s="22"/>
      <c r="V19" s="38">
        <f t="shared" si="4"/>
        <v>23</v>
      </c>
      <c r="W19" s="38">
        <f t="shared" si="5"/>
        <v>9.1999999999999993</v>
      </c>
      <c r="X19" s="25">
        <f t="shared" si="6"/>
        <v>7</v>
      </c>
      <c r="Y19" s="39">
        <f t="shared" si="7"/>
        <v>12.5</v>
      </c>
      <c r="AA19" s="25">
        <f t="shared" si="8"/>
        <v>12.5</v>
      </c>
      <c r="AB19" s="58">
        <f t="shared" si="9"/>
        <v>10</v>
      </c>
    </row>
    <row r="20" spans="1:28" ht="15.75" customHeight="1" x14ac:dyDescent="0.25">
      <c r="A20" s="17">
        <v>18</v>
      </c>
      <c r="B20" s="17">
        <v>19120594</v>
      </c>
      <c r="C20" s="17" t="s">
        <v>162</v>
      </c>
      <c r="D20" s="17"/>
      <c r="E20" s="17">
        <v>0</v>
      </c>
      <c r="F20" s="17">
        <v>1</v>
      </c>
      <c r="G20" s="17">
        <v>1</v>
      </c>
      <c r="H20" s="22" t="s">
        <v>28</v>
      </c>
      <c r="I20" s="37"/>
      <c r="J20" s="17">
        <f t="shared" si="0"/>
        <v>2</v>
      </c>
      <c r="K20" s="17">
        <f t="shared" si="1"/>
        <v>4</v>
      </c>
      <c r="L20" s="17">
        <f t="shared" si="2"/>
        <v>3</v>
      </c>
      <c r="M20" s="56">
        <f t="shared" si="3"/>
        <v>3</v>
      </c>
      <c r="N20" s="21">
        <v>1</v>
      </c>
      <c r="O20" s="17">
        <v>2</v>
      </c>
      <c r="P20" s="17"/>
      <c r="Q20" s="17"/>
      <c r="R20" s="17">
        <v>2</v>
      </c>
      <c r="S20" s="17">
        <v>4</v>
      </c>
      <c r="T20" s="17">
        <v>3</v>
      </c>
      <c r="U20" s="22"/>
      <c r="V20" s="38">
        <f t="shared" si="4"/>
        <v>12</v>
      </c>
      <c r="W20" s="38">
        <f t="shared" si="5"/>
        <v>4.8</v>
      </c>
      <c r="X20" s="25">
        <f t="shared" si="6"/>
        <v>4.8</v>
      </c>
      <c r="Y20" s="39">
        <f t="shared" si="7"/>
        <v>7.8</v>
      </c>
      <c r="AA20" s="25">
        <f t="shared" si="8"/>
        <v>8</v>
      </c>
      <c r="AB20" s="58">
        <f t="shared" si="9"/>
        <v>8</v>
      </c>
    </row>
    <row r="21" spans="1:28" ht="15.75" customHeight="1" x14ac:dyDescent="0.25">
      <c r="A21" s="17">
        <v>19</v>
      </c>
      <c r="B21" s="17">
        <v>19120622</v>
      </c>
      <c r="C21" s="17" t="s">
        <v>163</v>
      </c>
      <c r="D21" s="17"/>
      <c r="E21" s="17">
        <v>1</v>
      </c>
      <c r="F21" s="17">
        <v>1</v>
      </c>
      <c r="G21" s="17">
        <v>1</v>
      </c>
      <c r="H21" s="22">
        <v>1</v>
      </c>
      <c r="I21" s="37"/>
      <c r="J21" s="17">
        <f t="shared" si="0"/>
        <v>4</v>
      </c>
      <c r="K21" s="17">
        <f t="shared" si="1"/>
        <v>5</v>
      </c>
      <c r="L21" s="17">
        <f t="shared" si="2"/>
        <v>4.5</v>
      </c>
      <c r="M21" s="56">
        <f t="shared" si="3"/>
        <v>4.5</v>
      </c>
      <c r="N21" s="21">
        <v>2</v>
      </c>
      <c r="O21" s="17">
        <v>2</v>
      </c>
      <c r="P21" s="17">
        <v>1</v>
      </c>
      <c r="Q21" s="17"/>
      <c r="R21" s="17">
        <v>1</v>
      </c>
      <c r="S21" s="17">
        <v>2</v>
      </c>
      <c r="T21" s="17">
        <v>2</v>
      </c>
      <c r="U21" s="22"/>
      <c r="V21" s="38">
        <f t="shared" si="4"/>
        <v>10</v>
      </c>
      <c r="W21" s="38">
        <f t="shared" si="5"/>
        <v>4</v>
      </c>
      <c r="X21" s="25">
        <f t="shared" si="6"/>
        <v>4</v>
      </c>
      <c r="Y21" s="39">
        <f t="shared" si="7"/>
        <v>8.5</v>
      </c>
      <c r="AA21" s="25">
        <f t="shared" si="8"/>
        <v>8.5</v>
      </c>
      <c r="AB21" s="58">
        <f t="shared" si="9"/>
        <v>8.5</v>
      </c>
    </row>
    <row r="22" spans="1:28" ht="15.75" customHeight="1" x14ac:dyDescent="0.25">
      <c r="A22" s="17">
        <v>20</v>
      </c>
      <c r="B22" s="17">
        <v>19120636</v>
      </c>
      <c r="C22" s="17" t="s">
        <v>164</v>
      </c>
      <c r="D22" s="17" t="s">
        <v>28</v>
      </c>
      <c r="E22" s="17">
        <v>1</v>
      </c>
      <c r="F22" s="17">
        <v>2</v>
      </c>
      <c r="G22" s="17">
        <v>2</v>
      </c>
      <c r="H22" s="22">
        <v>1</v>
      </c>
      <c r="I22" s="37"/>
      <c r="J22" s="17">
        <f t="shared" si="0"/>
        <v>6</v>
      </c>
      <c r="K22" s="17">
        <f t="shared" si="1"/>
        <v>4</v>
      </c>
      <c r="L22" s="17">
        <f t="shared" si="2"/>
        <v>5</v>
      </c>
      <c r="M22" s="56">
        <f t="shared" si="3"/>
        <v>5</v>
      </c>
      <c r="N22" s="21">
        <v>2</v>
      </c>
      <c r="O22" s="17">
        <v>4</v>
      </c>
      <c r="P22" s="17">
        <v>3</v>
      </c>
      <c r="Q22" s="17">
        <v>3</v>
      </c>
      <c r="R22" s="17">
        <v>4</v>
      </c>
      <c r="S22" s="17">
        <v>4</v>
      </c>
      <c r="T22" s="17">
        <v>4</v>
      </c>
      <c r="U22" s="22"/>
      <c r="V22" s="38">
        <f t="shared" si="4"/>
        <v>24</v>
      </c>
      <c r="W22" s="38">
        <f t="shared" si="5"/>
        <v>9.6</v>
      </c>
      <c r="X22" s="25">
        <f t="shared" si="6"/>
        <v>7</v>
      </c>
      <c r="Y22" s="39">
        <f t="shared" si="7"/>
        <v>12</v>
      </c>
      <c r="AA22" s="25">
        <f t="shared" si="8"/>
        <v>12</v>
      </c>
      <c r="AB22" s="58">
        <f t="shared" si="9"/>
        <v>10</v>
      </c>
    </row>
    <row r="23" spans="1:28" ht="15.75" customHeight="1" x14ac:dyDescent="0.25">
      <c r="A23" s="17">
        <v>21</v>
      </c>
      <c r="B23" s="17">
        <v>19120637</v>
      </c>
      <c r="C23" s="17" t="s">
        <v>165</v>
      </c>
      <c r="D23" s="17">
        <v>1</v>
      </c>
      <c r="E23" s="17">
        <v>3</v>
      </c>
      <c r="F23" s="17">
        <v>2</v>
      </c>
      <c r="G23" s="17">
        <v>2</v>
      </c>
      <c r="H23" s="22">
        <v>2</v>
      </c>
      <c r="I23" s="37"/>
      <c r="J23" s="17">
        <f t="shared" si="0"/>
        <v>10</v>
      </c>
      <c r="K23" s="17">
        <f t="shared" si="1"/>
        <v>5</v>
      </c>
      <c r="L23" s="17">
        <f t="shared" si="2"/>
        <v>7.5</v>
      </c>
      <c r="M23" s="56">
        <f t="shared" si="3"/>
        <v>7</v>
      </c>
      <c r="N23" s="21">
        <v>6</v>
      </c>
      <c r="O23" s="17">
        <v>3</v>
      </c>
      <c r="P23" s="17">
        <v>4</v>
      </c>
      <c r="Q23" s="17">
        <v>4</v>
      </c>
      <c r="R23" s="17">
        <v>5</v>
      </c>
      <c r="S23" s="17">
        <v>4</v>
      </c>
      <c r="T23" s="17">
        <v>4</v>
      </c>
      <c r="U23" s="22"/>
      <c r="V23" s="38">
        <f t="shared" si="4"/>
        <v>30</v>
      </c>
      <c r="W23" s="38">
        <f t="shared" si="5"/>
        <v>12</v>
      </c>
      <c r="X23" s="25">
        <f t="shared" si="6"/>
        <v>7</v>
      </c>
      <c r="Y23" s="39">
        <f t="shared" si="7"/>
        <v>14</v>
      </c>
      <c r="AA23" s="25">
        <f t="shared" si="8"/>
        <v>14</v>
      </c>
      <c r="AB23" s="58">
        <f t="shared" si="9"/>
        <v>10</v>
      </c>
    </row>
    <row r="24" spans="1:28" ht="15.75" customHeight="1" x14ac:dyDescent="0.25">
      <c r="A24" s="17">
        <v>22</v>
      </c>
      <c r="B24" s="17">
        <v>19120640</v>
      </c>
      <c r="C24" s="17" t="s">
        <v>166</v>
      </c>
      <c r="D24" s="17" t="s">
        <v>28</v>
      </c>
      <c r="E24" s="17">
        <v>1</v>
      </c>
      <c r="F24" s="17">
        <v>0</v>
      </c>
      <c r="G24" s="17">
        <v>2</v>
      </c>
      <c r="H24" s="22">
        <v>1</v>
      </c>
      <c r="I24" s="37"/>
      <c r="J24" s="17">
        <f t="shared" si="0"/>
        <v>4</v>
      </c>
      <c r="K24" s="17">
        <f t="shared" si="1"/>
        <v>4</v>
      </c>
      <c r="L24" s="17">
        <f t="shared" si="2"/>
        <v>4</v>
      </c>
      <c r="M24" s="56">
        <f t="shared" si="3"/>
        <v>4</v>
      </c>
      <c r="N24" s="21">
        <v>2</v>
      </c>
      <c r="O24" s="17">
        <v>4</v>
      </c>
      <c r="P24" s="17">
        <v>4</v>
      </c>
      <c r="Q24" s="17"/>
      <c r="R24" s="17">
        <v>5</v>
      </c>
      <c r="S24" s="17">
        <v>2</v>
      </c>
      <c r="T24" s="17">
        <v>4</v>
      </c>
      <c r="U24" s="22"/>
      <c r="V24" s="38">
        <f t="shared" si="4"/>
        <v>21</v>
      </c>
      <c r="W24" s="38">
        <f t="shared" si="5"/>
        <v>8.4</v>
      </c>
      <c r="X24" s="25">
        <f t="shared" si="6"/>
        <v>7</v>
      </c>
      <c r="Y24" s="39">
        <f t="shared" si="7"/>
        <v>11</v>
      </c>
      <c r="AA24" s="25">
        <f t="shared" si="8"/>
        <v>11</v>
      </c>
      <c r="AB24" s="58">
        <f t="shared" si="9"/>
        <v>10</v>
      </c>
    </row>
    <row r="25" spans="1:28" ht="15.75" customHeight="1" x14ac:dyDescent="0.25">
      <c r="A25" s="17">
        <v>23</v>
      </c>
      <c r="B25" s="17">
        <v>19120659</v>
      </c>
      <c r="C25" s="17" t="s">
        <v>167</v>
      </c>
      <c r="D25" s="17"/>
      <c r="E25" s="17">
        <v>2</v>
      </c>
      <c r="F25" s="17">
        <v>2</v>
      </c>
      <c r="G25" s="17">
        <v>1</v>
      </c>
      <c r="H25" s="22">
        <v>2</v>
      </c>
      <c r="I25" s="37"/>
      <c r="J25" s="17">
        <f t="shared" si="0"/>
        <v>7</v>
      </c>
      <c r="K25" s="17">
        <f t="shared" si="1"/>
        <v>5</v>
      </c>
      <c r="L25" s="17">
        <f t="shared" si="2"/>
        <v>6</v>
      </c>
      <c r="M25" s="56">
        <f t="shared" si="3"/>
        <v>6</v>
      </c>
      <c r="N25" s="21">
        <v>5</v>
      </c>
      <c r="O25" s="17">
        <v>3</v>
      </c>
      <c r="P25" s="17">
        <v>5</v>
      </c>
      <c r="Q25" s="17">
        <v>4</v>
      </c>
      <c r="R25" s="17">
        <v>5</v>
      </c>
      <c r="S25" s="17">
        <v>4</v>
      </c>
      <c r="T25" s="17">
        <v>4</v>
      </c>
      <c r="U25" s="22"/>
      <c r="V25" s="38">
        <f t="shared" si="4"/>
        <v>30</v>
      </c>
      <c r="W25" s="38">
        <f t="shared" si="5"/>
        <v>12</v>
      </c>
      <c r="X25" s="25">
        <f t="shared" si="6"/>
        <v>7</v>
      </c>
      <c r="Y25" s="39">
        <f t="shared" si="7"/>
        <v>13</v>
      </c>
      <c r="AA25" s="25">
        <f t="shared" si="8"/>
        <v>13</v>
      </c>
      <c r="AB25" s="58">
        <f t="shared" si="9"/>
        <v>10</v>
      </c>
    </row>
    <row r="26" spans="1:28" ht="15.75" customHeight="1" x14ac:dyDescent="0.25">
      <c r="A26" s="17">
        <v>24</v>
      </c>
      <c r="B26" s="17">
        <v>19120669</v>
      </c>
      <c r="C26" s="17" t="s">
        <v>168</v>
      </c>
      <c r="D26" s="17"/>
      <c r="E26" s="17">
        <v>0</v>
      </c>
      <c r="F26" s="17" t="s">
        <v>28</v>
      </c>
      <c r="G26" s="17">
        <v>1</v>
      </c>
      <c r="H26" s="22">
        <v>1</v>
      </c>
      <c r="I26" s="37"/>
      <c r="J26" s="17">
        <f t="shared" si="0"/>
        <v>2</v>
      </c>
      <c r="K26" s="17">
        <f t="shared" si="1"/>
        <v>4</v>
      </c>
      <c r="L26" s="17">
        <f t="shared" si="2"/>
        <v>3</v>
      </c>
      <c r="M26" s="56">
        <f t="shared" si="3"/>
        <v>3</v>
      </c>
      <c r="N26" s="21">
        <v>2</v>
      </c>
      <c r="O26" s="17"/>
      <c r="P26" s="17">
        <v>1</v>
      </c>
      <c r="Q26" s="17"/>
      <c r="R26" s="17">
        <v>1</v>
      </c>
      <c r="S26" s="17">
        <v>1</v>
      </c>
      <c r="T26" s="17">
        <v>1</v>
      </c>
      <c r="U26" s="22"/>
      <c r="V26" s="38">
        <f t="shared" si="4"/>
        <v>6</v>
      </c>
      <c r="W26" s="38">
        <f t="shared" si="5"/>
        <v>2.4</v>
      </c>
      <c r="X26" s="25">
        <f t="shared" si="6"/>
        <v>2.4</v>
      </c>
      <c r="Y26" s="39">
        <f t="shared" si="7"/>
        <v>5.4</v>
      </c>
      <c r="AA26" s="25">
        <f t="shared" si="8"/>
        <v>5.5</v>
      </c>
      <c r="AB26" s="58">
        <f t="shared" si="9"/>
        <v>5.5</v>
      </c>
    </row>
    <row r="27" spans="1:28" ht="15.75" customHeight="1" x14ac:dyDescent="0.25">
      <c r="A27" s="17">
        <v>25</v>
      </c>
      <c r="B27" s="17">
        <v>19120678</v>
      </c>
      <c r="C27" s="62" t="s">
        <v>169</v>
      </c>
      <c r="D27" s="17">
        <v>1</v>
      </c>
      <c r="E27" s="17">
        <v>1</v>
      </c>
      <c r="F27" s="17">
        <v>1</v>
      </c>
      <c r="G27" s="17">
        <v>1</v>
      </c>
      <c r="H27" s="22">
        <v>1</v>
      </c>
      <c r="I27" s="37"/>
      <c r="J27" s="17">
        <f t="shared" si="0"/>
        <v>5</v>
      </c>
      <c r="K27" s="17">
        <f t="shared" si="1"/>
        <v>5</v>
      </c>
      <c r="L27" s="17">
        <f t="shared" si="2"/>
        <v>5</v>
      </c>
      <c r="M27" s="56">
        <f t="shared" si="3"/>
        <v>5</v>
      </c>
      <c r="N27" s="21">
        <v>2</v>
      </c>
      <c r="O27" s="17">
        <v>1</v>
      </c>
      <c r="P27" s="17">
        <v>1</v>
      </c>
      <c r="Q27" s="17"/>
      <c r="R27" s="17">
        <v>1</v>
      </c>
      <c r="S27" s="17">
        <v>1</v>
      </c>
      <c r="T27" s="17">
        <v>3</v>
      </c>
      <c r="U27" s="22"/>
      <c r="V27" s="38">
        <f t="shared" si="4"/>
        <v>9</v>
      </c>
      <c r="W27" s="38">
        <f t="shared" si="5"/>
        <v>3.6</v>
      </c>
      <c r="X27" s="25">
        <f t="shared" si="6"/>
        <v>3.6</v>
      </c>
      <c r="Y27" s="39">
        <f t="shared" si="7"/>
        <v>8.6</v>
      </c>
      <c r="AA27" s="25">
        <f t="shared" si="8"/>
        <v>8.5</v>
      </c>
      <c r="AB27" s="58">
        <f t="shared" si="9"/>
        <v>8.5</v>
      </c>
    </row>
    <row r="28" spans="1:28" ht="15.75" customHeight="1" x14ac:dyDescent="0.25">
      <c r="A28" s="17">
        <v>26</v>
      </c>
      <c r="B28" s="17">
        <v>19120725</v>
      </c>
      <c r="C28" s="17" t="s">
        <v>170</v>
      </c>
      <c r="D28" s="17"/>
      <c r="E28" s="17">
        <v>1</v>
      </c>
      <c r="F28" s="17">
        <v>1</v>
      </c>
      <c r="G28" s="17">
        <v>1</v>
      </c>
      <c r="H28" s="17">
        <v>1</v>
      </c>
      <c r="I28" s="37"/>
      <c r="J28" s="17">
        <f t="shared" si="0"/>
        <v>4</v>
      </c>
      <c r="K28" s="17">
        <f t="shared" si="1"/>
        <v>5</v>
      </c>
      <c r="L28" s="17">
        <f t="shared" si="2"/>
        <v>4.5</v>
      </c>
      <c r="M28" s="56">
        <f t="shared" si="3"/>
        <v>4.5</v>
      </c>
      <c r="N28" s="17">
        <f>2</f>
        <v>2</v>
      </c>
      <c r="O28" s="17">
        <v>3</v>
      </c>
      <c r="P28" s="17">
        <v>3</v>
      </c>
      <c r="Q28" s="17">
        <v>3</v>
      </c>
      <c r="R28" s="17">
        <v>2</v>
      </c>
      <c r="S28" s="17">
        <v>4</v>
      </c>
      <c r="T28" s="17">
        <v>4</v>
      </c>
      <c r="U28" s="22"/>
      <c r="V28" s="38">
        <f t="shared" si="4"/>
        <v>21</v>
      </c>
      <c r="W28" s="38">
        <f t="shared" si="5"/>
        <v>8.4</v>
      </c>
      <c r="X28" s="25">
        <f t="shared" si="6"/>
        <v>7</v>
      </c>
      <c r="Y28" s="39">
        <f t="shared" si="7"/>
        <v>11.5</v>
      </c>
      <c r="AA28" s="25">
        <f t="shared" si="8"/>
        <v>11.5</v>
      </c>
      <c r="AB28" s="58">
        <f t="shared" si="9"/>
        <v>10</v>
      </c>
    </row>
    <row r="29" spans="1:28" ht="15.75" customHeight="1" x14ac:dyDescent="0.25">
      <c r="A29" s="17">
        <v>27</v>
      </c>
      <c r="B29" s="17">
        <v>19120728</v>
      </c>
      <c r="C29" s="17" t="s">
        <v>171</v>
      </c>
      <c r="D29" s="17"/>
      <c r="E29" s="17">
        <v>3</v>
      </c>
      <c r="F29" s="17">
        <v>1</v>
      </c>
      <c r="G29" s="17">
        <v>1</v>
      </c>
      <c r="H29" s="17">
        <v>1</v>
      </c>
      <c r="I29" s="37"/>
      <c r="J29" s="17">
        <f t="shared" si="0"/>
        <v>6</v>
      </c>
      <c r="K29" s="17">
        <f t="shared" si="1"/>
        <v>5</v>
      </c>
      <c r="L29" s="17">
        <f t="shared" si="2"/>
        <v>5.5</v>
      </c>
      <c r="M29" s="56">
        <f t="shared" si="3"/>
        <v>5.5</v>
      </c>
      <c r="N29" s="17">
        <v>2</v>
      </c>
      <c r="O29" s="17">
        <v>3</v>
      </c>
      <c r="P29" s="17">
        <v>1</v>
      </c>
      <c r="Q29" s="17"/>
      <c r="R29" s="17">
        <v>1</v>
      </c>
      <c r="S29" s="17">
        <v>1</v>
      </c>
      <c r="T29" s="17">
        <v>4</v>
      </c>
      <c r="U29" s="22"/>
      <c r="V29" s="38">
        <f t="shared" si="4"/>
        <v>12</v>
      </c>
      <c r="W29" s="38">
        <f t="shared" si="5"/>
        <v>4.8</v>
      </c>
      <c r="X29" s="25">
        <f t="shared" si="6"/>
        <v>4.8</v>
      </c>
      <c r="Y29" s="39">
        <f t="shared" si="7"/>
        <v>10.3</v>
      </c>
      <c r="AA29" s="25">
        <f t="shared" si="8"/>
        <v>10</v>
      </c>
      <c r="AB29" s="58">
        <f t="shared" si="9"/>
        <v>10</v>
      </c>
    </row>
    <row r="30" spans="1:28" ht="15.75" customHeight="1" x14ac:dyDescent="0.25">
      <c r="A30" s="17">
        <v>28</v>
      </c>
      <c r="B30" s="17">
        <v>19120421</v>
      </c>
      <c r="C30" s="17" t="s">
        <v>172</v>
      </c>
      <c r="D30" s="17" t="s">
        <v>173</v>
      </c>
      <c r="E30" s="17" t="s">
        <v>173</v>
      </c>
      <c r="F30" s="17">
        <v>0</v>
      </c>
      <c r="G30" s="17">
        <v>1</v>
      </c>
      <c r="H30" s="17">
        <v>2</v>
      </c>
      <c r="I30" s="37"/>
      <c r="J30" s="17">
        <f t="shared" si="0"/>
        <v>3</v>
      </c>
      <c r="K30" s="17">
        <f t="shared" si="1"/>
        <v>5</v>
      </c>
      <c r="L30" s="17">
        <f t="shared" si="2"/>
        <v>4</v>
      </c>
      <c r="M30" s="56">
        <f t="shared" si="3"/>
        <v>4</v>
      </c>
      <c r="N30" s="17">
        <v>4</v>
      </c>
      <c r="O30" s="17">
        <v>1</v>
      </c>
      <c r="P30" s="17">
        <v>1</v>
      </c>
      <c r="Q30" s="17">
        <v>1</v>
      </c>
      <c r="R30" s="17">
        <v>5</v>
      </c>
      <c r="S30" s="17">
        <v>5</v>
      </c>
      <c r="T30" s="17">
        <v>4</v>
      </c>
      <c r="U30" s="22"/>
      <c r="V30" s="38">
        <f t="shared" si="4"/>
        <v>21</v>
      </c>
      <c r="W30" s="38">
        <f t="shared" si="5"/>
        <v>8.4</v>
      </c>
      <c r="X30" s="25">
        <f t="shared" si="6"/>
        <v>7</v>
      </c>
      <c r="Y30" s="39">
        <f t="shared" si="7"/>
        <v>11</v>
      </c>
      <c r="AA30" s="25">
        <f t="shared" si="8"/>
        <v>11</v>
      </c>
      <c r="AB30" s="58">
        <f t="shared" si="9"/>
        <v>10</v>
      </c>
    </row>
    <row r="31" spans="1:28" ht="15.75" customHeight="1" x14ac:dyDescent="0.25">
      <c r="A31" s="17">
        <v>29</v>
      </c>
      <c r="B31" s="17">
        <v>19120361</v>
      </c>
      <c r="C31" s="17" t="s">
        <v>174</v>
      </c>
      <c r="D31" s="17" t="s">
        <v>173</v>
      </c>
      <c r="E31" s="17" t="s">
        <v>173</v>
      </c>
      <c r="F31" s="17">
        <v>2</v>
      </c>
      <c r="G31" s="17">
        <v>1</v>
      </c>
      <c r="H31" s="17">
        <v>1</v>
      </c>
      <c r="I31" s="37"/>
      <c r="J31" s="17">
        <f t="shared" si="0"/>
        <v>4</v>
      </c>
      <c r="K31" s="17">
        <f t="shared" si="1"/>
        <v>5</v>
      </c>
      <c r="L31" s="17">
        <f t="shared" si="2"/>
        <v>4.5</v>
      </c>
      <c r="M31" s="56">
        <f t="shared" si="3"/>
        <v>4.5</v>
      </c>
      <c r="N31" s="17">
        <v>4</v>
      </c>
      <c r="O31" s="17"/>
      <c r="P31" s="17">
        <v>4</v>
      </c>
      <c r="Q31" s="17">
        <v>1</v>
      </c>
      <c r="R31" s="17">
        <v>5</v>
      </c>
      <c r="S31" s="17">
        <v>5</v>
      </c>
      <c r="T31" s="17">
        <v>4</v>
      </c>
      <c r="U31" s="22"/>
      <c r="V31" s="38">
        <f t="shared" si="4"/>
        <v>23</v>
      </c>
      <c r="W31" s="38">
        <f t="shared" si="5"/>
        <v>9.1999999999999993</v>
      </c>
      <c r="X31" s="25">
        <f t="shared" si="6"/>
        <v>7</v>
      </c>
      <c r="Y31" s="39">
        <f t="shared" si="7"/>
        <v>11.5</v>
      </c>
      <c r="AA31" s="25">
        <f t="shared" si="8"/>
        <v>11.5</v>
      </c>
      <c r="AB31" s="58">
        <f t="shared" si="9"/>
        <v>10</v>
      </c>
    </row>
    <row r="32" spans="1:28" ht="15.75" customHeight="1" x14ac:dyDescent="0.25">
      <c r="A32" s="17">
        <v>30</v>
      </c>
      <c r="B32" s="17">
        <v>19120302</v>
      </c>
      <c r="C32" s="17" t="s">
        <v>175</v>
      </c>
      <c r="D32" s="17" t="s">
        <v>28</v>
      </c>
      <c r="E32" s="17" t="s">
        <v>28</v>
      </c>
      <c r="F32" s="17">
        <v>2</v>
      </c>
      <c r="G32" s="17">
        <v>1</v>
      </c>
      <c r="H32" s="17">
        <v>3</v>
      </c>
      <c r="I32" s="37"/>
      <c r="J32" s="17">
        <f t="shared" si="0"/>
        <v>6</v>
      </c>
      <c r="K32" s="17">
        <f t="shared" si="1"/>
        <v>3</v>
      </c>
      <c r="L32" s="17">
        <f t="shared" si="2"/>
        <v>4.5</v>
      </c>
      <c r="M32" s="56">
        <f t="shared" si="3"/>
        <v>4.5</v>
      </c>
      <c r="N32" s="17">
        <v>3</v>
      </c>
      <c r="O32" s="17">
        <v>1</v>
      </c>
      <c r="P32" s="17">
        <v>3</v>
      </c>
      <c r="Q32" s="17">
        <v>1</v>
      </c>
      <c r="R32" s="17">
        <v>5</v>
      </c>
      <c r="S32" s="17">
        <v>3</v>
      </c>
      <c r="T32" s="17">
        <v>2</v>
      </c>
      <c r="U32" s="22"/>
      <c r="V32" s="38">
        <f t="shared" si="4"/>
        <v>18</v>
      </c>
      <c r="W32" s="38">
        <f t="shared" si="5"/>
        <v>7.2</v>
      </c>
      <c r="X32" s="25">
        <f t="shared" si="6"/>
        <v>7</v>
      </c>
      <c r="Y32" s="39">
        <f t="shared" si="7"/>
        <v>11.5</v>
      </c>
      <c r="AA32" s="25">
        <f t="shared" si="8"/>
        <v>11.5</v>
      </c>
      <c r="AB32" s="58">
        <f t="shared" si="9"/>
        <v>10</v>
      </c>
    </row>
    <row r="33" spans="1:28" ht="15.75" customHeight="1" x14ac:dyDescent="0.25">
      <c r="A33" s="17">
        <v>31</v>
      </c>
      <c r="B33" s="17">
        <v>19120299</v>
      </c>
      <c r="C33" s="17" t="s">
        <v>176</v>
      </c>
      <c r="D33" s="17" t="s">
        <v>173</v>
      </c>
      <c r="E33" s="17" t="s">
        <v>173</v>
      </c>
      <c r="F33" s="17">
        <v>1</v>
      </c>
      <c r="G33" s="17">
        <v>0</v>
      </c>
      <c r="H33" s="17">
        <v>1</v>
      </c>
      <c r="I33" s="37"/>
      <c r="J33" s="17">
        <f t="shared" si="0"/>
        <v>2</v>
      </c>
      <c r="K33" s="17">
        <f t="shared" si="1"/>
        <v>5</v>
      </c>
      <c r="L33" s="17">
        <f t="shared" si="2"/>
        <v>3.5</v>
      </c>
      <c r="M33" s="56">
        <f t="shared" si="3"/>
        <v>3.5</v>
      </c>
      <c r="N33" s="17">
        <v>1</v>
      </c>
      <c r="O33" s="17"/>
      <c r="P33" s="17"/>
      <c r="Q33" s="17"/>
      <c r="R33" s="17"/>
      <c r="S33" s="17">
        <v>4</v>
      </c>
      <c r="T33" s="17">
        <v>3</v>
      </c>
      <c r="U33" s="22"/>
      <c r="V33" s="38">
        <f t="shared" si="4"/>
        <v>8</v>
      </c>
      <c r="W33" s="38">
        <f t="shared" si="5"/>
        <v>3.2</v>
      </c>
      <c r="X33" s="25">
        <f t="shared" si="6"/>
        <v>3.2</v>
      </c>
      <c r="Y33" s="39">
        <f t="shared" si="7"/>
        <v>6.7</v>
      </c>
      <c r="AA33" s="25">
        <f t="shared" si="8"/>
        <v>7</v>
      </c>
      <c r="AB33" s="58">
        <f t="shared" si="9"/>
        <v>7</v>
      </c>
    </row>
    <row r="34" spans="1:28" ht="15.75" customHeight="1" x14ac:dyDescent="0.25">
      <c r="A34" s="17">
        <v>32</v>
      </c>
      <c r="B34" s="17">
        <v>19120706</v>
      </c>
      <c r="C34" s="17" t="s">
        <v>177</v>
      </c>
      <c r="D34" s="17" t="s">
        <v>28</v>
      </c>
      <c r="E34" s="17" t="s">
        <v>28</v>
      </c>
      <c r="F34" s="17" t="s">
        <v>28</v>
      </c>
      <c r="G34" s="17">
        <v>0</v>
      </c>
      <c r="H34" s="17">
        <v>2</v>
      </c>
      <c r="I34" s="37"/>
      <c r="J34" s="17">
        <f t="shared" si="0"/>
        <v>2</v>
      </c>
      <c r="K34" s="17">
        <f t="shared" si="1"/>
        <v>2</v>
      </c>
      <c r="L34" s="17">
        <f t="shared" si="2"/>
        <v>2</v>
      </c>
      <c r="M34" s="56">
        <f t="shared" si="3"/>
        <v>2</v>
      </c>
      <c r="N34" s="17">
        <v>2</v>
      </c>
      <c r="O34" s="17">
        <v>1</v>
      </c>
      <c r="P34" s="17"/>
      <c r="Q34" s="17"/>
      <c r="R34" s="17"/>
      <c r="S34" s="17"/>
      <c r="T34" s="17"/>
      <c r="U34" s="22"/>
      <c r="V34" s="38">
        <f t="shared" si="4"/>
        <v>3</v>
      </c>
      <c r="W34" s="38">
        <f t="shared" si="5"/>
        <v>1.2</v>
      </c>
      <c r="X34" s="25">
        <f t="shared" si="6"/>
        <v>1.2</v>
      </c>
      <c r="Y34" s="39">
        <f t="shared" si="7"/>
        <v>3.2</v>
      </c>
      <c r="AA34" s="25">
        <f t="shared" si="8"/>
        <v>3</v>
      </c>
      <c r="AB34" s="58">
        <f t="shared" si="9"/>
        <v>3</v>
      </c>
    </row>
    <row r="35" spans="1:28" ht="15.75" customHeight="1" x14ac:dyDescent="0.25"/>
    <row r="36" spans="1:28" ht="15.75" customHeight="1" x14ac:dyDescent="0.25">
      <c r="B36" s="69" t="s">
        <v>51</v>
      </c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5"/>
    </row>
    <row r="37" spans="1:28" ht="15.75" customHeight="1" x14ac:dyDescent="0.25">
      <c r="B37" s="89" t="s">
        <v>52</v>
      </c>
      <c r="C37" s="64"/>
      <c r="D37" s="64"/>
      <c r="E37" s="65"/>
      <c r="H37" s="90" t="s">
        <v>53</v>
      </c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5"/>
      <c r="V37" s="90" t="s">
        <v>54</v>
      </c>
      <c r="W37" s="64"/>
      <c r="X37" s="64"/>
      <c r="Y37" s="64"/>
      <c r="Z37" s="65"/>
    </row>
    <row r="38" spans="1:28" ht="15.75" customHeight="1" x14ac:dyDescent="0.25">
      <c r="B38" s="29" t="s">
        <v>55</v>
      </c>
      <c r="C38" s="63" t="s">
        <v>56</v>
      </c>
      <c r="D38" s="64"/>
      <c r="E38" s="65"/>
      <c r="H38" s="63" t="s">
        <v>57</v>
      </c>
      <c r="I38" s="64"/>
      <c r="J38" s="64"/>
      <c r="K38" s="65"/>
      <c r="L38" s="63" t="s">
        <v>58</v>
      </c>
      <c r="M38" s="64"/>
      <c r="N38" s="64"/>
      <c r="O38" s="64"/>
      <c r="P38" s="64"/>
      <c r="Q38" s="64"/>
      <c r="R38" s="64"/>
      <c r="S38" s="64"/>
      <c r="T38" s="65"/>
      <c r="V38" s="74" t="s">
        <v>59</v>
      </c>
      <c r="W38" s="75"/>
      <c r="X38" s="83" t="s">
        <v>60</v>
      </c>
      <c r="Y38" s="81"/>
      <c r="Z38" s="75"/>
    </row>
    <row r="39" spans="1:28" ht="15.75" customHeight="1" x14ac:dyDescent="0.25">
      <c r="B39" s="29" t="s">
        <v>61</v>
      </c>
      <c r="C39" s="63" t="s">
        <v>62</v>
      </c>
      <c r="D39" s="64"/>
      <c r="E39" s="65"/>
      <c r="H39" s="63" t="s">
        <v>63</v>
      </c>
      <c r="I39" s="64"/>
      <c r="J39" s="64"/>
      <c r="K39" s="65"/>
      <c r="L39" s="63" t="s">
        <v>145</v>
      </c>
      <c r="M39" s="64"/>
      <c r="N39" s="64"/>
      <c r="O39" s="64"/>
      <c r="P39" s="64"/>
      <c r="Q39" s="64"/>
      <c r="R39" s="64"/>
      <c r="S39" s="64"/>
      <c r="T39" s="65"/>
      <c r="V39" s="76"/>
      <c r="W39" s="77"/>
      <c r="X39" s="76"/>
      <c r="Y39" s="84"/>
      <c r="Z39" s="77"/>
    </row>
    <row r="40" spans="1:28" ht="15.75" customHeight="1" x14ac:dyDescent="0.25">
      <c r="B40" s="29" t="s">
        <v>65</v>
      </c>
      <c r="C40" s="63" t="s">
        <v>66</v>
      </c>
      <c r="D40" s="64"/>
      <c r="E40" s="65"/>
      <c r="H40" s="63" t="s">
        <v>67</v>
      </c>
      <c r="I40" s="64"/>
      <c r="J40" s="64"/>
      <c r="K40" s="65"/>
      <c r="L40" s="63" t="s">
        <v>68</v>
      </c>
      <c r="M40" s="64"/>
      <c r="N40" s="64"/>
      <c r="O40" s="64"/>
      <c r="P40" s="64"/>
      <c r="Q40" s="64"/>
      <c r="R40" s="64"/>
      <c r="S40" s="64"/>
      <c r="T40" s="65"/>
      <c r="V40" s="76"/>
      <c r="W40" s="77"/>
      <c r="X40" s="76"/>
      <c r="Y40" s="84"/>
      <c r="Z40" s="77"/>
    </row>
    <row r="41" spans="1:28" ht="15.75" customHeight="1" x14ac:dyDescent="0.25">
      <c r="B41" s="29" t="s">
        <v>69</v>
      </c>
      <c r="C41" s="29" t="s">
        <v>68</v>
      </c>
      <c r="D41" s="29"/>
      <c r="E41" s="29"/>
      <c r="V41" s="76"/>
      <c r="W41" s="77"/>
      <c r="X41" s="76"/>
      <c r="Y41" s="84"/>
      <c r="Z41" s="77"/>
    </row>
    <row r="42" spans="1:28" ht="15.75" customHeight="1" x14ac:dyDescent="0.25">
      <c r="V42" s="78"/>
      <c r="W42" s="79"/>
      <c r="X42" s="78"/>
      <c r="Y42" s="82"/>
      <c r="Z42" s="79"/>
    </row>
    <row r="43" spans="1:28" ht="15.75" customHeight="1" x14ac:dyDescent="0.25">
      <c r="V43" s="74" t="s">
        <v>70</v>
      </c>
      <c r="W43" s="75"/>
      <c r="X43" s="80" t="s">
        <v>71</v>
      </c>
      <c r="Y43" s="81"/>
      <c r="Z43" s="75"/>
    </row>
    <row r="44" spans="1:28" ht="15.75" customHeight="1" x14ac:dyDescent="0.25">
      <c r="V44" s="78"/>
      <c r="W44" s="79"/>
      <c r="X44" s="78"/>
      <c r="Y44" s="82"/>
      <c r="Z44" s="79"/>
    </row>
    <row r="45" spans="1:28" ht="15.75" customHeight="1" x14ac:dyDescent="0.25"/>
    <row r="46" spans="1:28" ht="15.75" customHeight="1" x14ac:dyDescent="0.25"/>
    <row r="47" spans="1:28" ht="15.75" customHeight="1" x14ac:dyDescent="0.25"/>
    <row r="48" spans="1:2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4">
    <mergeCell ref="H38:K38"/>
    <mergeCell ref="H39:K39"/>
    <mergeCell ref="C40:E40"/>
    <mergeCell ref="H40:K40"/>
    <mergeCell ref="L39:T39"/>
    <mergeCell ref="L40:T40"/>
    <mergeCell ref="C38:E38"/>
    <mergeCell ref="L38:T38"/>
    <mergeCell ref="C39:E39"/>
    <mergeCell ref="AA1:AA2"/>
    <mergeCell ref="AB1:AB2"/>
    <mergeCell ref="V38:W42"/>
    <mergeCell ref="X38:Z42"/>
    <mergeCell ref="V43:W44"/>
    <mergeCell ref="X43:Z44"/>
    <mergeCell ref="B36:Z36"/>
    <mergeCell ref="B37:E37"/>
    <mergeCell ref="H37:T37"/>
    <mergeCell ref="V37:Z37"/>
    <mergeCell ref="J1:M1"/>
    <mergeCell ref="V1:V2"/>
    <mergeCell ref="W1:W2"/>
    <mergeCell ref="X1:X2"/>
    <mergeCell ref="Y1:Y2"/>
  </mergeCells>
  <conditionalFormatting sqref="D1:D2">
    <cfRule type="notContainsBlanks" dxfId="0" priority="1">
      <formula>LEN(TRIM(D1))&gt;0</formula>
    </cfRule>
  </conditionalFormatting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S2-C1_191-N1</vt:lpstr>
      <vt:lpstr>S2-C2_191-N2</vt:lpstr>
      <vt:lpstr>C2-C1_192-N3</vt:lpstr>
      <vt:lpstr>C2-C2_192-N2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 Nguyễn Thị Ngọc</dc:creator>
  <cp:lastModifiedBy>ASUS</cp:lastModifiedBy>
  <dcterms:created xsi:type="dcterms:W3CDTF">2021-06-29T19:10:19Z</dcterms:created>
  <dcterms:modified xsi:type="dcterms:W3CDTF">2021-10-04T04:05:17Z</dcterms:modified>
</cp:coreProperties>
</file>