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\dodit.setiadi\0 IBS 2022\99. Binomial Probability\"/>
    </mc:Choice>
  </mc:AlternateContent>
  <bookViews>
    <workbookView xWindow="0" yWindow="0" windowWidth="20490" windowHeight="7620"/>
  </bookViews>
  <sheets>
    <sheet name="Sheet1" sheetId="1" r:id="rId1"/>
    <sheet name="Sheet2" sheetId="2" r:id="rId2"/>
    <sheet name="AQL Tables" sheetId="3" r:id="rId3"/>
    <sheet name="Case Studies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4" l="1"/>
  <c r="D7" i="4"/>
  <c r="F6" i="4" l="1"/>
  <c r="E6" i="4"/>
  <c r="AA78" i="1"/>
  <c r="Z78" i="1"/>
  <c r="Y78" i="1"/>
  <c r="X78" i="1"/>
  <c r="W78" i="1"/>
  <c r="V78" i="1"/>
  <c r="W77" i="1"/>
  <c r="V77" i="1"/>
  <c r="R77" i="1"/>
  <c r="AA77" i="1" s="1"/>
  <c r="R76" i="1"/>
  <c r="V76" i="1" s="1"/>
  <c r="R75" i="1"/>
  <c r="AA75" i="1" s="1"/>
  <c r="AA73" i="1"/>
  <c r="Z73" i="1"/>
  <c r="Y73" i="1"/>
  <c r="X73" i="1"/>
  <c r="R73" i="1"/>
  <c r="W73" i="1" s="1"/>
  <c r="AA72" i="1"/>
  <c r="Z72" i="1"/>
  <c r="Y72" i="1"/>
  <c r="X72" i="1"/>
  <c r="W72" i="1"/>
  <c r="R72" i="1"/>
  <c r="V72" i="1" s="1"/>
  <c r="AA71" i="1"/>
  <c r="Z71" i="1"/>
  <c r="Y71" i="1"/>
  <c r="X71" i="1"/>
  <c r="W71" i="1"/>
  <c r="V71" i="1"/>
  <c r="R71" i="1"/>
  <c r="Y70" i="1"/>
  <c r="X70" i="1"/>
  <c r="R70" i="1"/>
  <c r="W70" i="1" s="1"/>
  <c r="X69" i="1"/>
  <c r="W69" i="1"/>
  <c r="V69" i="1"/>
  <c r="R69" i="1"/>
  <c r="Y69" i="1" s="1"/>
  <c r="AA68" i="1"/>
  <c r="W68" i="1"/>
  <c r="V68" i="1"/>
  <c r="R68" i="1"/>
  <c r="Z68" i="1" s="1"/>
  <c r="R67" i="1"/>
  <c r="AA67" i="1" s="1"/>
  <c r="R66" i="1"/>
  <c r="V66" i="1" s="1"/>
  <c r="AA65" i="1"/>
  <c r="Z65" i="1"/>
  <c r="Y65" i="1"/>
  <c r="X65" i="1"/>
  <c r="R65" i="1"/>
  <c r="W65" i="1" s="1"/>
  <c r="AA64" i="1"/>
  <c r="Z64" i="1"/>
  <c r="Y64" i="1"/>
  <c r="X64" i="1"/>
  <c r="W64" i="1"/>
  <c r="R64" i="1"/>
  <c r="V64" i="1" s="1"/>
  <c r="G22" i="3"/>
  <c r="G21" i="3"/>
  <c r="G20" i="3"/>
  <c r="G19" i="3"/>
  <c r="G18" i="3"/>
  <c r="G25" i="3"/>
  <c r="E25" i="3"/>
  <c r="E24" i="3"/>
  <c r="E23" i="3"/>
  <c r="E22" i="3"/>
  <c r="E21" i="3"/>
  <c r="E20" i="3"/>
  <c r="E19" i="3"/>
  <c r="E18" i="3"/>
  <c r="F25" i="3"/>
  <c r="F24" i="3"/>
  <c r="F23" i="3"/>
  <c r="F22" i="3"/>
  <c r="F21" i="3"/>
  <c r="F20" i="3"/>
  <c r="F19" i="3"/>
  <c r="F18" i="3"/>
  <c r="F17" i="3"/>
  <c r="AA58" i="1"/>
  <c r="Z58" i="1"/>
  <c r="Y58" i="1"/>
  <c r="X58" i="1"/>
  <c r="W58" i="1"/>
  <c r="V58" i="1"/>
  <c r="AA57" i="1"/>
  <c r="Z57" i="1"/>
  <c r="Y57" i="1"/>
  <c r="X57" i="1"/>
  <c r="W57" i="1"/>
  <c r="V57" i="1"/>
  <c r="AA56" i="1"/>
  <c r="Z56" i="1"/>
  <c r="Y56" i="1"/>
  <c r="X56" i="1"/>
  <c r="W56" i="1"/>
  <c r="V56" i="1"/>
  <c r="AA55" i="1"/>
  <c r="Z55" i="1"/>
  <c r="Y55" i="1"/>
  <c r="X55" i="1"/>
  <c r="W55" i="1"/>
  <c r="V55" i="1"/>
  <c r="AA53" i="1"/>
  <c r="Z53" i="1"/>
  <c r="Y53" i="1"/>
  <c r="X53" i="1"/>
  <c r="W53" i="1"/>
  <c r="V53" i="1"/>
  <c r="AA52" i="1"/>
  <c r="Z52" i="1"/>
  <c r="Y52" i="1"/>
  <c r="X52" i="1"/>
  <c r="W52" i="1"/>
  <c r="V52" i="1"/>
  <c r="AA51" i="1"/>
  <c r="Z51" i="1"/>
  <c r="Y51" i="1"/>
  <c r="X51" i="1"/>
  <c r="W51" i="1"/>
  <c r="V51" i="1"/>
  <c r="AA50" i="1"/>
  <c r="Z50" i="1"/>
  <c r="Y50" i="1"/>
  <c r="X50" i="1"/>
  <c r="W50" i="1"/>
  <c r="V50" i="1"/>
  <c r="AA49" i="1"/>
  <c r="Z49" i="1"/>
  <c r="Y49" i="1"/>
  <c r="X49" i="1"/>
  <c r="W49" i="1"/>
  <c r="V49" i="1"/>
  <c r="AA48" i="1"/>
  <c r="Z48" i="1"/>
  <c r="Y48" i="1"/>
  <c r="X48" i="1"/>
  <c r="W48" i="1"/>
  <c r="V48" i="1"/>
  <c r="AA47" i="1"/>
  <c r="Z47" i="1"/>
  <c r="Y47" i="1"/>
  <c r="X47" i="1"/>
  <c r="W47" i="1"/>
  <c r="V47" i="1"/>
  <c r="AA46" i="1"/>
  <c r="Z46" i="1"/>
  <c r="Y46" i="1"/>
  <c r="X46" i="1"/>
  <c r="W46" i="1"/>
  <c r="V46" i="1"/>
  <c r="AA45" i="1"/>
  <c r="Z45" i="1"/>
  <c r="Y45" i="1"/>
  <c r="X45" i="1"/>
  <c r="W45" i="1"/>
  <c r="V45" i="1"/>
  <c r="AA44" i="1"/>
  <c r="Z44" i="1"/>
  <c r="Y44" i="1"/>
  <c r="X44" i="1"/>
  <c r="W44" i="1"/>
  <c r="V44" i="1"/>
  <c r="R57" i="1"/>
  <c r="R56" i="1"/>
  <c r="R55" i="1"/>
  <c r="R53" i="1"/>
  <c r="R52" i="1"/>
  <c r="R51" i="1"/>
  <c r="R50" i="1"/>
  <c r="R49" i="1"/>
  <c r="R48" i="1"/>
  <c r="R47" i="1"/>
  <c r="R46" i="1"/>
  <c r="R45" i="1"/>
  <c r="R44" i="1"/>
  <c r="AE17" i="1"/>
  <c r="AD17" i="1"/>
  <c r="AE16" i="1"/>
  <c r="AD16" i="1"/>
  <c r="AE15" i="1"/>
  <c r="AD15" i="1"/>
  <c r="AE14" i="1"/>
  <c r="AD14" i="1"/>
  <c r="AE12" i="1"/>
  <c r="AD12" i="1"/>
  <c r="AE11" i="1"/>
  <c r="AD11" i="1"/>
  <c r="AE10" i="1"/>
  <c r="AD10" i="1"/>
  <c r="AE9" i="1"/>
  <c r="AD9" i="1"/>
  <c r="AE8" i="1"/>
  <c r="AD8" i="1"/>
  <c r="AE7" i="1"/>
  <c r="AD7" i="1"/>
  <c r="AE6" i="1"/>
  <c r="AD6" i="1"/>
  <c r="AE5" i="1"/>
  <c r="AD5" i="1"/>
  <c r="AE4" i="1"/>
  <c r="AD4" i="1"/>
  <c r="AE3" i="1"/>
  <c r="AD3" i="1"/>
  <c r="AC38" i="1"/>
  <c r="AB38" i="1"/>
  <c r="AA38" i="1"/>
  <c r="Z38" i="1"/>
  <c r="Y38" i="1"/>
  <c r="X38" i="1"/>
  <c r="W38" i="1"/>
  <c r="V38" i="1"/>
  <c r="AB37" i="1"/>
  <c r="AA37" i="1"/>
  <c r="Z37" i="1"/>
  <c r="R37" i="1"/>
  <c r="Y37" i="1" s="1"/>
  <c r="R36" i="1"/>
  <c r="AB36" i="1" s="1"/>
  <c r="AB35" i="1"/>
  <c r="V35" i="1"/>
  <c r="R35" i="1"/>
  <c r="AC35" i="1" s="1"/>
  <c r="R33" i="1"/>
  <c r="V33" i="1" s="1"/>
  <c r="AB32" i="1"/>
  <c r="AA32" i="1"/>
  <c r="Z32" i="1"/>
  <c r="Y32" i="1"/>
  <c r="X32" i="1"/>
  <c r="W32" i="1"/>
  <c r="V32" i="1"/>
  <c r="R32" i="1"/>
  <c r="AC32" i="1" s="1"/>
  <c r="Z31" i="1"/>
  <c r="Y31" i="1"/>
  <c r="X31" i="1"/>
  <c r="W31" i="1"/>
  <c r="R31" i="1"/>
  <c r="V31" i="1" s="1"/>
  <c r="AA30" i="1"/>
  <c r="Z30" i="1"/>
  <c r="Y30" i="1"/>
  <c r="X30" i="1"/>
  <c r="V30" i="1"/>
  <c r="R30" i="1"/>
  <c r="W30" i="1" s="1"/>
  <c r="AB29" i="1"/>
  <c r="AA29" i="1"/>
  <c r="Z29" i="1"/>
  <c r="Y29" i="1"/>
  <c r="W29" i="1"/>
  <c r="V29" i="1"/>
  <c r="R29" i="1"/>
  <c r="X29" i="1" s="1"/>
  <c r="AB28" i="1"/>
  <c r="AA28" i="1"/>
  <c r="Z28" i="1"/>
  <c r="R28" i="1"/>
  <c r="Y28" i="1" s="1"/>
  <c r="AB27" i="1"/>
  <c r="AA27" i="1"/>
  <c r="R27" i="1"/>
  <c r="Z27" i="1" s="1"/>
  <c r="AB26" i="1"/>
  <c r="R26" i="1"/>
  <c r="AA26" i="1" s="1"/>
  <c r="AC25" i="1"/>
  <c r="R25" i="1"/>
  <c r="V25" i="1" s="1"/>
  <c r="AB24" i="1"/>
  <c r="AA24" i="1"/>
  <c r="Z24" i="1"/>
  <c r="Y24" i="1"/>
  <c r="X24" i="1"/>
  <c r="W24" i="1"/>
  <c r="V24" i="1"/>
  <c r="R24" i="1"/>
  <c r="AC24" i="1" s="1"/>
  <c r="Q26" i="2"/>
  <c r="Q25" i="2"/>
  <c r="Q24" i="2"/>
  <c r="Q23" i="2"/>
  <c r="Q22" i="2"/>
  <c r="Q21" i="2"/>
  <c r="Q20" i="2"/>
  <c r="Q19" i="2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AD24" i="2"/>
  <c r="AD22" i="2"/>
  <c r="AD16" i="2"/>
  <c r="AD14" i="2"/>
  <c r="AD8" i="2"/>
  <c r="Y4" i="2"/>
  <c r="Y3" i="2"/>
  <c r="Y2" i="2"/>
  <c r="AD4" i="2"/>
  <c r="AD3" i="2"/>
  <c r="AD2" i="2"/>
  <c r="AC26" i="2"/>
  <c r="AC25" i="2"/>
  <c r="AC24" i="2"/>
  <c r="AC23" i="2"/>
  <c r="AC22" i="2"/>
  <c r="AC21" i="2"/>
  <c r="AC20" i="2"/>
  <c r="AC19" i="2"/>
  <c r="AC18" i="2"/>
  <c r="AC17" i="2"/>
  <c r="AC16" i="2"/>
  <c r="AC15" i="2"/>
  <c r="AC14" i="2"/>
  <c r="AC13" i="2"/>
  <c r="AC12" i="2"/>
  <c r="AC11" i="2"/>
  <c r="AC10" i="2"/>
  <c r="AC9" i="2"/>
  <c r="AC8" i="2"/>
  <c r="AC7" i="2"/>
  <c r="AC6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Y21" i="2"/>
  <c r="Y13" i="2"/>
  <c r="V26" i="2"/>
  <c r="AF26" i="2" s="1"/>
  <c r="V22" i="2"/>
  <c r="AF22" i="2" s="1"/>
  <c r="V14" i="2"/>
  <c r="AF14" i="2" s="1"/>
  <c r="V6" i="2"/>
  <c r="AF6" i="2" s="1"/>
  <c r="V4" i="2"/>
  <c r="V25" i="2" s="1"/>
  <c r="AF25" i="2" s="1"/>
  <c r="U4" i="2"/>
  <c r="U23" i="2" s="1"/>
  <c r="V3" i="2"/>
  <c r="U3" i="2"/>
  <c r="U11" i="2" s="1"/>
  <c r="T19" i="2"/>
  <c r="AA19" i="2" s="1"/>
  <c r="T11" i="2"/>
  <c r="AA11" i="2" s="1"/>
  <c r="T4" i="2"/>
  <c r="T26" i="2" s="1"/>
  <c r="AA26" i="2" s="1"/>
  <c r="T3" i="2"/>
  <c r="O3" i="2"/>
  <c r="O26" i="2"/>
  <c r="P26" i="2" s="1"/>
  <c r="AE26" i="2" s="1"/>
  <c r="L3" i="2"/>
  <c r="L15" i="2" s="1"/>
  <c r="L23" i="2"/>
  <c r="M23" i="2" s="1"/>
  <c r="L19" i="2"/>
  <c r="L11" i="2"/>
  <c r="L7" i="2"/>
  <c r="L4" i="2"/>
  <c r="L26" i="2"/>
  <c r="I25" i="2"/>
  <c r="I24" i="2"/>
  <c r="I23" i="2"/>
  <c r="I21" i="2"/>
  <c r="I17" i="2"/>
  <c r="I16" i="2"/>
  <c r="I15" i="2"/>
  <c r="I13" i="2"/>
  <c r="I9" i="2"/>
  <c r="I8" i="2"/>
  <c r="I7" i="2"/>
  <c r="I6" i="2"/>
  <c r="I4" i="2"/>
  <c r="J23" i="2" s="1"/>
  <c r="I3" i="2"/>
  <c r="I20" i="2" s="1"/>
  <c r="AC17" i="1"/>
  <c r="AC16" i="1"/>
  <c r="AC15" i="1"/>
  <c r="AC14" i="1"/>
  <c r="AC12" i="1"/>
  <c r="AC11" i="1"/>
  <c r="AC10" i="1"/>
  <c r="AC9" i="1"/>
  <c r="AC8" i="1"/>
  <c r="AC7" i="1"/>
  <c r="AC6" i="1"/>
  <c r="AC5" i="1"/>
  <c r="AC4" i="1"/>
  <c r="AC3" i="1"/>
  <c r="AB17" i="1"/>
  <c r="AB16" i="1"/>
  <c r="AB15" i="1"/>
  <c r="AB14" i="1"/>
  <c r="AB12" i="1"/>
  <c r="AB11" i="1"/>
  <c r="AB10" i="1"/>
  <c r="AB9" i="1"/>
  <c r="AB8" i="1"/>
  <c r="AB7" i="1"/>
  <c r="AB6" i="1"/>
  <c r="AB5" i="1"/>
  <c r="AB4" i="1"/>
  <c r="AB3" i="1"/>
  <c r="F2" i="3"/>
  <c r="F5" i="3" s="1"/>
  <c r="F10" i="3"/>
  <c r="F8" i="3"/>
  <c r="F6" i="3"/>
  <c r="F4" i="3"/>
  <c r="AA17" i="1"/>
  <c r="Z17" i="1"/>
  <c r="Y17" i="1"/>
  <c r="X17" i="1"/>
  <c r="W17" i="1"/>
  <c r="V17" i="1"/>
  <c r="AA16" i="1"/>
  <c r="Z16" i="1"/>
  <c r="Y16" i="1"/>
  <c r="X16" i="1"/>
  <c r="W16" i="1"/>
  <c r="AA15" i="1"/>
  <c r="Z15" i="1"/>
  <c r="Y15" i="1"/>
  <c r="X15" i="1"/>
  <c r="W15" i="1"/>
  <c r="AA14" i="1"/>
  <c r="Z14" i="1"/>
  <c r="Y14" i="1"/>
  <c r="X14" i="1"/>
  <c r="W14" i="1"/>
  <c r="AA12" i="1"/>
  <c r="Z12" i="1"/>
  <c r="Y12" i="1"/>
  <c r="X12" i="1"/>
  <c r="W12" i="1"/>
  <c r="AA11" i="1"/>
  <c r="Z11" i="1"/>
  <c r="Y11" i="1"/>
  <c r="X11" i="1"/>
  <c r="W11" i="1"/>
  <c r="AA10" i="1"/>
  <c r="Z10" i="1"/>
  <c r="Y10" i="1"/>
  <c r="X10" i="1"/>
  <c r="W10" i="1"/>
  <c r="AA9" i="1"/>
  <c r="Z9" i="1"/>
  <c r="Y9" i="1"/>
  <c r="X9" i="1"/>
  <c r="W9" i="1"/>
  <c r="AA8" i="1"/>
  <c r="Z8" i="1"/>
  <c r="Y8" i="1"/>
  <c r="X8" i="1"/>
  <c r="W8" i="1"/>
  <c r="AA7" i="1"/>
  <c r="Z7" i="1"/>
  <c r="Y7" i="1"/>
  <c r="X7" i="1"/>
  <c r="W7" i="1"/>
  <c r="AA6" i="1"/>
  <c r="Z6" i="1"/>
  <c r="Y6" i="1"/>
  <c r="X6" i="1"/>
  <c r="W6" i="1"/>
  <c r="AA5" i="1"/>
  <c r="Z5" i="1"/>
  <c r="Y5" i="1"/>
  <c r="X5" i="1"/>
  <c r="W5" i="1"/>
  <c r="AA4" i="1"/>
  <c r="Z4" i="1"/>
  <c r="Y4" i="1"/>
  <c r="X4" i="1"/>
  <c r="W4" i="1"/>
  <c r="AA3" i="1"/>
  <c r="Z3" i="1"/>
  <c r="Y3" i="1"/>
  <c r="X3" i="1"/>
  <c r="W3" i="1"/>
  <c r="V16" i="1"/>
  <c r="V15" i="1"/>
  <c r="V14" i="1"/>
  <c r="V12" i="1"/>
  <c r="V11" i="1"/>
  <c r="V10" i="1"/>
  <c r="V9" i="1"/>
  <c r="V8" i="1"/>
  <c r="V7" i="1"/>
  <c r="V6" i="1"/>
  <c r="V5" i="1"/>
  <c r="V4" i="1"/>
  <c r="V3" i="1"/>
  <c r="R16" i="1"/>
  <c r="R15" i="1"/>
  <c r="R14" i="1"/>
  <c r="R12" i="1"/>
  <c r="R11" i="1"/>
  <c r="R10" i="1"/>
  <c r="R9" i="1"/>
  <c r="R8" i="1"/>
  <c r="R7" i="1"/>
  <c r="R6" i="1"/>
  <c r="R5" i="1"/>
  <c r="R4" i="1"/>
  <c r="R3" i="1"/>
  <c r="F26" i="2"/>
  <c r="AD26" i="2" s="1"/>
  <c r="F25" i="2"/>
  <c r="AD25" i="2" s="1"/>
  <c r="F24" i="2"/>
  <c r="F23" i="2"/>
  <c r="AD23" i="2" s="1"/>
  <c r="F22" i="2"/>
  <c r="F21" i="2"/>
  <c r="AD21" i="2" s="1"/>
  <c r="F20" i="2"/>
  <c r="AD20" i="2" s="1"/>
  <c r="F19" i="2"/>
  <c r="AD19" i="2" s="1"/>
  <c r="F18" i="2"/>
  <c r="AD18" i="2" s="1"/>
  <c r="F17" i="2"/>
  <c r="AD17" i="2" s="1"/>
  <c r="F16" i="2"/>
  <c r="F15" i="2"/>
  <c r="AD15" i="2" s="1"/>
  <c r="F14" i="2"/>
  <c r="F13" i="2"/>
  <c r="AD13" i="2" s="1"/>
  <c r="F12" i="2"/>
  <c r="AD12" i="2" s="1"/>
  <c r="F11" i="2"/>
  <c r="AD11" i="2" s="1"/>
  <c r="F10" i="2"/>
  <c r="AD10" i="2" s="1"/>
  <c r="F9" i="2"/>
  <c r="AD9" i="2" s="1"/>
  <c r="F8" i="2"/>
  <c r="F7" i="2"/>
  <c r="AD7" i="2" s="1"/>
  <c r="F6" i="2"/>
  <c r="AD6" i="2" s="1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D26" i="2"/>
  <c r="Y26" i="2" s="1"/>
  <c r="D25" i="2"/>
  <c r="Y25" i="2" s="1"/>
  <c r="D24" i="2"/>
  <c r="Y24" i="2" s="1"/>
  <c r="D23" i="2"/>
  <c r="Y23" i="2" s="1"/>
  <c r="D22" i="2"/>
  <c r="Y22" i="2" s="1"/>
  <c r="D21" i="2"/>
  <c r="D20" i="2"/>
  <c r="Y20" i="2" s="1"/>
  <c r="D19" i="2"/>
  <c r="Y19" i="2" s="1"/>
  <c r="D18" i="2"/>
  <c r="Y18" i="2" s="1"/>
  <c r="D17" i="2"/>
  <c r="Y17" i="2" s="1"/>
  <c r="D16" i="2"/>
  <c r="Y16" i="2" s="1"/>
  <c r="D15" i="2"/>
  <c r="Y15" i="2" s="1"/>
  <c r="D14" i="2"/>
  <c r="Y14" i="2" s="1"/>
  <c r="D13" i="2"/>
  <c r="D12" i="2"/>
  <c r="Y12" i="2" s="1"/>
  <c r="D11" i="2"/>
  <c r="Y11" i="2" s="1"/>
  <c r="D10" i="2"/>
  <c r="Y10" i="2" s="1"/>
  <c r="D9" i="2"/>
  <c r="Y9" i="2" s="1"/>
  <c r="D8" i="2"/>
  <c r="Y8" i="2" s="1"/>
  <c r="D7" i="2"/>
  <c r="Y7" i="2" s="1"/>
  <c r="D6" i="2"/>
  <c r="Y6" i="2" s="1"/>
  <c r="V67" i="1" l="1"/>
  <c r="W67" i="1"/>
  <c r="X68" i="1"/>
  <c r="Z70" i="1"/>
  <c r="V75" i="1"/>
  <c r="W76" i="1"/>
  <c r="X77" i="1"/>
  <c r="V65" i="1"/>
  <c r="W66" i="1"/>
  <c r="X67" i="1"/>
  <c r="Y68" i="1"/>
  <c r="Z69" i="1"/>
  <c r="AA70" i="1"/>
  <c r="V73" i="1"/>
  <c r="W75" i="1"/>
  <c r="X76" i="1"/>
  <c r="Y77" i="1"/>
  <c r="X66" i="1"/>
  <c r="Y67" i="1"/>
  <c r="AA69" i="1"/>
  <c r="X75" i="1"/>
  <c r="Y76" i="1"/>
  <c r="Z77" i="1"/>
  <c r="Y75" i="1"/>
  <c r="Z76" i="1"/>
  <c r="Y66" i="1"/>
  <c r="Z67" i="1"/>
  <c r="Z66" i="1"/>
  <c r="V70" i="1"/>
  <c r="Z75" i="1"/>
  <c r="AA76" i="1"/>
  <c r="AA66" i="1"/>
  <c r="G23" i="3"/>
  <c r="G24" i="3"/>
  <c r="W33" i="1"/>
  <c r="Y25" i="1"/>
  <c r="X26" i="1"/>
  <c r="W27" i="1"/>
  <c r="V28" i="1"/>
  <c r="AC29" i="1"/>
  <c r="AB30" i="1"/>
  <c r="AA31" i="1"/>
  <c r="Y33" i="1"/>
  <c r="X35" i="1"/>
  <c r="W36" i="1"/>
  <c r="V37" i="1"/>
  <c r="AC36" i="1"/>
  <c r="W26" i="1"/>
  <c r="AC28" i="1"/>
  <c r="X33" i="1"/>
  <c r="W35" i="1"/>
  <c r="AC37" i="1"/>
  <c r="Z25" i="1"/>
  <c r="Y26" i="1"/>
  <c r="X27" i="1"/>
  <c r="W28" i="1"/>
  <c r="AC30" i="1"/>
  <c r="AB31" i="1"/>
  <c r="Z33" i="1"/>
  <c r="Y35" i="1"/>
  <c r="X36" i="1"/>
  <c r="W37" i="1"/>
  <c r="W25" i="1"/>
  <c r="X25" i="1"/>
  <c r="V27" i="1"/>
  <c r="AA25" i="1"/>
  <c r="Z26" i="1"/>
  <c r="Y27" i="1"/>
  <c r="X28" i="1"/>
  <c r="AC31" i="1"/>
  <c r="AA33" i="1"/>
  <c r="Z35" i="1"/>
  <c r="Y36" i="1"/>
  <c r="X37" i="1"/>
  <c r="AC26" i="1"/>
  <c r="V26" i="1"/>
  <c r="AC27" i="1"/>
  <c r="V36" i="1"/>
  <c r="AB25" i="1"/>
  <c r="AB33" i="1"/>
  <c r="AA35" i="1"/>
  <c r="Z36" i="1"/>
  <c r="AC33" i="1"/>
  <c r="AA36" i="1"/>
  <c r="Z23" i="2"/>
  <c r="K23" i="2"/>
  <c r="J8" i="2"/>
  <c r="J16" i="2"/>
  <c r="I14" i="2"/>
  <c r="I22" i="2"/>
  <c r="J9" i="2"/>
  <c r="J17" i="2"/>
  <c r="J25" i="2"/>
  <c r="M15" i="2"/>
  <c r="T12" i="2"/>
  <c r="AA12" i="2" s="1"/>
  <c r="T20" i="2"/>
  <c r="AA20" i="2" s="1"/>
  <c r="V11" i="2"/>
  <c r="AF11" i="2" s="1"/>
  <c r="T21" i="2"/>
  <c r="AA21" i="2" s="1"/>
  <c r="U26" i="2"/>
  <c r="J11" i="2"/>
  <c r="J19" i="2"/>
  <c r="T6" i="2"/>
  <c r="AA6" i="2" s="1"/>
  <c r="T14" i="2"/>
  <c r="AA14" i="2" s="1"/>
  <c r="T22" i="2"/>
  <c r="AA22" i="2" s="1"/>
  <c r="U15" i="2"/>
  <c r="T13" i="2"/>
  <c r="AA13" i="2" s="1"/>
  <c r="J20" i="2"/>
  <c r="T7" i="2"/>
  <c r="AA7" i="2" s="1"/>
  <c r="T15" i="2"/>
  <c r="AA15" i="2" s="1"/>
  <c r="T23" i="2"/>
  <c r="AA23" i="2" s="1"/>
  <c r="V15" i="2"/>
  <c r="AF15" i="2" s="1"/>
  <c r="I10" i="2"/>
  <c r="J10" i="2" s="1"/>
  <c r="I18" i="2"/>
  <c r="J18" i="2" s="1"/>
  <c r="I26" i="2"/>
  <c r="J26" i="2" s="1"/>
  <c r="J13" i="2"/>
  <c r="J21" i="2"/>
  <c r="M7" i="2"/>
  <c r="T8" i="2"/>
  <c r="AA8" i="2" s="1"/>
  <c r="T16" i="2"/>
  <c r="AA16" i="2" s="1"/>
  <c r="T24" i="2"/>
  <c r="AA24" i="2" s="1"/>
  <c r="U7" i="2"/>
  <c r="V18" i="2"/>
  <c r="AF18" i="2" s="1"/>
  <c r="J24" i="2"/>
  <c r="I11" i="2"/>
  <c r="I19" i="2"/>
  <c r="J6" i="2"/>
  <c r="J14" i="2"/>
  <c r="J22" i="2"/>
  <c r="M11" i="2"/>
  <c r="T9" i="2"/>
  <c r="AA9" i="2" s="1"/>
  <c r="T17" i="2"/>
  <c r="AA17" i="2" s="1"/>
  <c r="T25" i="2"/>
  <c r="AA25" i="2" s="1"/>
  <c r="V7" i="2"/>
  <c r="AF7" i="2" s="1"/>
  <c r="U19" i="2"/>
  <c r="I12" i="2"/>
  <c r="J12" i="2" s="1"/>
  <c r="J7" i="2"/>
  <c r="J15" i="2"/>
  <c r="M19" i="2"/>
  <c r="T10" i="2"/>
  <c r="AA10" i="2" s="1"/>
  <c r="T18" i="2"/>
  <c r="AA18" i="2" s="1"/>
  <c r="V10" i="2"/>
  <c r="AF10" i="2" s="1"/>
  <c r="V19" i="2"/>
  <c r="AF19" i="2" s="1"/>
  <c r="V23" i="2"/>
  <c r="AF23" i="2" s="1"/>
  <c r="U8" i="2"/>
  <c r="U12" i="2"/>
  <c r="U16" i="2"/>
  <c r="U20" i="2"/>
  <c r="U24" i="2"/>
  <c r="V8" i="2"/>
  <c r="AF8" i="2" s="1"/>
  <c r="V12" i="2"/>
  <c r="AF12" i="2" s="1"/>
  <c r="V16" i="2"/>
  <c r="AF16" i="2" s="1"/>
  <c r="V20" i="2"/>
  <c r="AF20" i="2" s="1"/>
  <c r="V24" i="2"/>
  <c r="AF24" i="2" s="1"/>
  <c r="U21" i="2"/>
  <c r="V9" i="2"/>
  <c r="AF9" i="2" s="1"/>
  <c r="V13" i="2"/>
  <c r="AF13" i="2" s="1"/>
  <c r="V17" i="2"/>
  <c r="AF17" i="2" s="1"/>
  <c r="V21" i="2"/>
  <c r="AF21" i="2" s="1"/>
  <c r="U9" i="2"/>
  <c r="U13" i="2"/>
  <c r="U17" i="2"/>
  <c r="U25" i="2"/>
  <c r="U6" i="2"/>
  <c r="U10" i="2"/>
  <c r="U14" i="2"/>
  <c r="U18" i="2"/>
  <c r="U22" i="2"/>
  <c r="O11" i="2"/>
  <c r="P11" i="2" s="1"/>
  <c r="AE11" i="2" s="1"/>
  <c r="O23" i="2"/>
  <c r="P23" i="2" s="1"/>
  <c r="AE23" i="2" s="1"/>
  <c r="O7" i="2"/>
  <c r="P7" i="2" s="1"/>
  <c r="AE7" i="2" s="1"/>
  <c r="O15" i="2"/>
  <c r="P15" i="2" s="1"/>
  <c r="AE15" i="2" s="1"/>
  <c r="O8" i="2"/>
  <c r="P8" i="2" s="1"/>
  <c r="AE8" i="2" s="1"/>
  <c r="O12" i="2"/>
  <c r="P12" i="2" s="1"/>
  <c r="AE12" i="2" s="1"/>
  <c r="O16" i="2"/>
  <c r="P16" i="2" s="1"/>
  <c r="AE16" i="2" s="1"/>
  <c r="O20" i="2"/>
  <c r="P20" i="2" s="1"/>
  <c r="AE20" i="2" s="1"/>
  <c r="O24" i="2"/>
  <c r="P24" i="2" s="1"/>
  <c r="AE24" i="2" s="1"/>
  <c r="O19" i="2"/>
  <c r="P19" i="2" s="1"/>
  <c r="AE19" i="2" s="1"/>
  <c r="O21" i="2"/>
  <c r="P21" i="2" s="1"/>
  <c r="AE21" i="2" s="1"/>
  <c r="O9" i="2"/>
  <c r="P9" i="2" s="1"/>
  <c r="AE9" i="2" s="1"/>
  <c r="O13" i="2"/>
  <c r="P13" i="2" s="1"/>
  <c r="AE13" i="2" s="1"/>
  <c r="O17" i="2"/>
  <c r="P17" i="2" s="1"/>
  <c r="AE17" i="2" s="1"/>
  <c r="O25" i="2"/>
  <c r="P25" i="2" s="1"/>
  <c r="AE25" i="2" s="1"/>
  <c r="O6" i="2"/>
  <c r="P6" i="2" s="1"/>
  <c r="AE6" i="2" s="1"/>
  <c r="O10" i="2"/>
  <c r="P10" i="2" s="1"/>
  <c r="AE10" i="2" s="1"/>
  <c r="O14" i="2"/>
  <c r="P14" i="2" s="1"/>
  <c r="AE14" i="2" s="1"/>
  <c r="O18" i="2"/>
  <c r="P18" i="2" s="1"/>
  <c r="AE18" i="2" s="1"/>
  <c r="O22" i="2"/>
  <c r="P22" i="2" s="1"/>
  <c r="AE22" i="2" s="1"/>
  <c r="M26" i="2"/>
  <c r="L8" i="2"/>
  <c r="M8" i="2" s="1"/>
  <c r="L12" i="2"/>
  <c r="M12" i="2" s="1"/>
  <c r="L16" i="2"/>
  <c r="M16" i="2" s="1"/>
  <c r="L20" i="2"/>
  <c r="M20" i="2" s="1"/>
  <c r="L24" i="2"/>
  <c r="M24" i="2" s="1"/>
  <c r="L9" i="2"/>
  <c r="M9" i="2" s="1"/>
  <c r="L13" i="2"/>
  <c r="M13" i="2" s="1"/>
  <c r="L17" i="2"/>
  <c r="L21" i="2"/>
  <c r="L25" i="2"/>
  <c r="M17" i="2"/>
  <c r="M21" i="2"/>
  <c r="M25" i="2"/>
  <c r="L6" i="2"/>
  <c r="M6" i="2" s="1"/>
  <c r="L10" i="2"/>
  <c r="M10" i="2" s="1"/>
  <c r="L14" i="2"/>
  <c r="L18" i="2"/>
  <c r="M18" i="2" s="1"/>
  <c r="L22" i="2"/>
  <c r="M22" i="2" s="1"/>
  <c r="M14" i="2"/>
  <c r="F3" i="3"/>
  <c r="F7" i="3"/>
  <c r="F9" i="3"/>
  <c r="Z26" i="2" l="1"/>
  <c r="K26" i="2"/>
  <c r="Z18" i="2"/>
  <c r="K18" i="2"/>
  <c r="Z10" i="2"/>
  <c r="K10" i="2"/>
  <c r="Z12" i="2"/>
  <c r="K12" i="2"/>
  <c r="Z15" i="2"/>
  <c r="K15" i="2"/>
  <c r="K20" i="2"/>
  <c r="Z20" i="2"/>
  <c r="Z11" i="2"/>
  <c r="K11" i="2"/>
  <c r="K25" i="2"/>
  <c r="Z25" i="2"/>
  <c r="Z7" i="2"/>
  <c r="K7" i="2"/>
  <c r="Z22" i="2"/>
  <c r="K22" i="2"/>
  <c r="K17" i="2"/>
  <c r="Z17" i="2"/>
  <c r="Z14" i="2"/>
  <c r="K14" i="2"/>
  <c r="K9" i="2"/>
  <c r="Z9" i="2"/>
  <c r="Z6" i="2"/>
  <c r="K6" i="2"/>
  <c r="K24" i="2"/>
  <c r="Z24" i="2"/>
  <c r="K16" i="2"/>
  <c r="Z16" i="2"/>
  <c r="K21" i="2"/>
  <c r="Z21" i="2"/>
  <c r="K8" i="2"/>
  <c r="Z8" i="2"/>
  <c r="K13" i="2"/>
  <c r="Z13" i="2"/>
  <c r="Z19" i="2"/>
  <c r="K19" i="2"/>
</calcChain>
</file>

<file path=xl/sharedStrings.xml><?xml version="1.0" encoding="utf-8"?>
<sst xmlns="http://schemas.openxmlformats.org/spreadsheetml/2006/main" count="340" uniqueCount="134">
  <si>
    <t>No</t>
  </si>
  <si>
    <t>Category</t>
  </si>
  <si>
    <t>Cluster</t>
  </si>
  <si>
    <t>City</t>
  </si>
  <si>
    <t>Site ID A</t>
  </si>
  <si>
    <t>NAME_A</t>
  </si>
  <si>
    <t>TP Site A</t>
  </si>
  <si>
    <t>Site ID B</t>
  </si>
  <si>
    <t>NAME_B</t>
  </si>
  <si>
    <t>TP Site B</t>
  </si>
  <si>
    <t>Link ID</t>
  </si>
  <si>
    <t>Link Name</t>
  </si>
  <si>
    <t>Vendor</t>
  </si>
  <si>
    <t>Pole Plan</t>
  </si>
  <si>
    <t>Pole Existing (sampling)</t>
  </si>
  <si>
    <t>Phase 11</t>
  </si>
  <si>
    <t>EAST</t>
  </si>
  <si>
    <t>Semarang</t>
  </si>
  <si>
    <t>ZSMG_1911</t>
  </si>
  <si>
    <t>PLOSO_JATI</t>
  </si>
  <si>
    <t>IBS</t>
  </si>
  <si>
    <t>ZSMG_0204</t>
  </si>
  <si>
    <t>PURWOSARI KUDUS</t>
  </si>
  <si>
    <t>TBG</t>
  </si>
  <si>
    <t>ZSMG_1911ZSMG_0204</t>
  </si>
  <si>
    <t>PLOSO_JATI_PURWOSARI KUDUS</t>
  </si>
  <si>
    <t>MMK</t>
  </si>
  <si>
    <t>WEST</t>
  </si>
  <si>
    <t>Bandung</t>
  </si>
  <si>
    <t>ZBDG_4706</t>
  </si>
  <si>
    <t>SUKARAME - GARUT</t>
  </si>
  <si>
    <t>ZBDG_4337</t>
  </si>
  <si>
    <t>CILAWU</t>
  </si>
  <si>
    <t>ZBDG_4706ZBDG_4337</t>
  </si>
  <si>
    <t>SUKARAME - GARUT_CILAWU</t>
  </si>
  <si>
    <t>KOPNATEL</t>
  </si>
  <si>
    <t>Solo</t>
  </si>
  <si>
    <t>ZSLO_0566</t>
  </si>
  <si>
    <t>GENENG_SRAGEN</t>
  </si>
  <si>
    <t>Protelindo</t>
  </si>
  <si>
    <t>ZSLO_0054</t>
  </si>
  <si>
    <t>SUB HUB - Gemolong</t>
  </si>
  <si>
    <t>ZSLO_0566ZSLO_0054</t>
  </si>
  <si>
    <t>GENENG_SRAGEN_SUB HUB - Gemolong</t>
  </si>
  <si>
    <t>ZSMG_0513</t>
  </si>
  <si>
    <t>PS BAWANG</t>
  </si>
  <si>
    <t>ZSMG_0154</t>
  </si>
  <si>
    <t>BULAKAMBA</t>
  </si>
  <si>
    <t>ZSMG_0513ZSMG_0154</t>
  </si>
  <si>
    <t>PS BAWANG_BULAKAMBA</t>
  </si>
  <si>
    <t>Surabaya</t>
  </si>
  <si>
    <t>ZSBY_0489</t>
  </si>
  <si>
    <t>KEDINDING LOR</t>
  </si>
  <si>
    <t>ZSBY_0516</t>
  </si>
  <si>
    <t>BULAK BANTENG</t>
  </si>
  <si>
    <t>ZSBY_0489ZSBY_0516</t>
  </si>
  <si>
    <t>KEDINDING LOR_BULAK BANTENG</t>
  </si>
  <si>
    <t>Lampung</t>
  </si>
  <si>
    <t>NLMP_0249</t>
  </si>
  <si>
    <t>GADINGREJO</t>
  </si>
  <si>
    <t>NLMP_0092</t>
  </si>
  <si>
    <t>CL2_GDG.TATAAN</t>
  </si>
  <si>
    <t>NLMP_0249NLMP_0092</t>
  </si>
  <si>
    <t>GADINGREJO_CL2_GDG.TATAAN</t>
  </si>
  <si>
    <t>TIS</t>
  </si>
  <si>
    <t>Madiun</t>
  </si>
  <si>
    <t>ZMDU_0028</t>
  </si>
  <si>
    <t>PACITAN</t>
  </si>
  <si>
    <t>Direct Lease (SF)</t>
  </si>
  <si>
    <t>ZMDU_0403</t>
  </si>
  <si>
    <t>Wonoanti</t>
  </si>
  <si>
    <t>DMT</t>
  </si>
  <si>
    <t>ZMDU_0028ZMDU_0403</t>
  </si>
  <si>
    <t>PACITAN_Wonoanti</t>
  </si>
  <si>
    <t>Palembang</t>
  </si>
  <si>
    <t>NPLB_0488</t>
  </si>
  <si>
    <t>JALAN MERDEKA PLG</t>
  </si>
  <si>
    <t>NPLB_0075</t>
  </si>
  <si>
    <t>PUNCAK SEKUNING</t>
  </si>
  <si>
    <t>NPLB_0488NPLB_0075</t>
  </si>
  <si>
    <t>JALAN MERDEKA PLG_PUNCAK SEKUNING</t>
  </si>
  <si>
    <t>ZBDG_5074</t>
  </si>
  <si>
    <t>BANDUNG KULON</t>
  </si>
  <si>
    <t>ZBDG_4285</t>
  </si>
  <si>
    <t>ZBDG_5074ZBDG_4285</t>
  </si>
  <si>
    <t>BANDUNG KULON_BANDUNG KULON</t>
  </si>
  <si>
    <t>PT. BLAO</t>
  </si>
  <si>
    <t>ZBDG_5228</t>
  </si>
  <si>
    <t>CIBADUYUT</t>
  </si>
  <si>
    <t>ZBDG_5259</t>
  </si>
  <si>
    <t>BABAKAN CIPARAY</t>
  </si>
  <si>
    <t>ZBDG_5228ZBDG_5259</t>
  </si>
  <si>
    <t>CIBADUYUT_BABAKAN CIPARAY</t>
  </si>
  <si>
    <t>NLMP_0002</t>
  </si>
  <si>
    <t>KETIBUNG</t>
  </si>
  <si>
    <t>NLMP_0068</t>
  </si>
  <si>
    <t>KAFE TIARA</t>
  </si>
  <si>
    <t>NLMP_0002NLMP_0068</t>
  </si>
  <si>
    <t>KETIBUNG_KAFE TIARA</t>
  </si>
  <si>
    <t>NLMP_0513</t>
  </si>
  <si>
    <t>GADING REJO UTARA</t>
  </si>
  <si>
    <t>NLMP_0513NLMP_0249</t>
  </si>
  <si>
    <t>GADING REJO UTARA_GADINGREJO</t>
  </si>
  <si>
    <t>ZMDU_0180</t>
  </si>
  <si>
    <t>DAGEN</t>
  </si>
  <si>
    <t>ZMDU_0403ZMDU_0180</t>
  </si>
  <si>
    <t>Wonoanti_DAGEN</t>
  </si>
  <si>
    <t>ZMDU_0048</t>
  </si>
  <si>
    <t>BROTONEGORO</t>
  </si>
  <si>
    <t>ZMDU_0180ZMDU_0048</t>
  </si>
  <si>
    <t>DAGEN_BROTONEGORO</t>
  </si>
  <si>
    <t>n</t>
  </si>
  <si>
    <t>x</t>
  </si>
  <si>
    <t>fraction defective</t>
  </si>
  <si>
    <t>N</t>
  </si>
  <si>
    <t>c</t>
  </si>
  <si>
    <t>lambda</t>
  </si>
  <si>
    <t>number_s</t>
  </si>
  <si>
    <t>trials</t>
  </si>
  <si>
    <t>POISSON</t>
  </si>
  <si>
    <t>BINOMIAL</t>
  </si>
  <si>
    <t>HYPERGEOMETRIC</t>
  </si>
  <si>
    <t>H</t>
  </si>
  <si>
    <t>P</t>
  </si>
  <si>
    <t>B</t>
  </si>
  <si>
    <t>FD</t>
  </si>
  <si>
    <t>https://www.tandfonline.com/doi/full/10.1080/10691898.2003.11910724</t>
  </si>
  <si>
    <t>The probability of getting 3 spades in a 5 card hand in poker</t>
  </si>
  <si>
    <t>Number_pop</t>
  </si>
  <si>
    <t>Number_sample</t>
  </si>
  <si>
    <t>Sample_s</t>
  </si>
  <si>
    <t>Population_s</t>
  </si>
  <si>
    <t>Hyp_PMF</t>
  </si>
  <si>
    <t>Hyp_CDF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</si>
</sst>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_-;\-* #,##0_-;_-* &quot;-&quot;_-;_-@_-"/>
    <numFmt numFmtId="43" formatCode="_-* #,##0.00_-;\-* #,##0.00_-;_-* &quot;-&quot;??_-;_-@_-"/>
    <numFmt numFmtId="164" formatCode="0.0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rgb="FF000000"/>
      <name val="Trebuchet MS"/>
      <family val="2"/>
      <charset val="1"/>
    </font>
    <font>
      <sz val="11"/>
      <color rgb="FF000000"/>
      <name val="Arial Narrow"/>
      <family val="2"/>
      <charset val="1"/>
    </font>
    <font>
      <sz val="10"/>
      <name val="Arial"/>
      <family val="2"/>
    </font>
    <font>
      <sz val="11"/>
      <color theme="0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/>
    <xf numFmtId="0" fontId="4" fillId="0" borderId="0"/>
    <xf numFmtId="43" fontId="1" fillId="0" borderId="0" applyFont="0" applyFill="0" applyBorder="0" applyAlignment="0" applyProtection="0"/>
    <xf numFmtId="0" fontId="5" fillId="0" borderId="0"/>
    <xf numFmtId="41" fontId="1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0" borderId="0" applyNumberFormat="0" applyFill="0" applyBorder="0" applyAlignment="0" applyProtection="0"/>
  </cellStyleXfs>
  <cellXfs count="9">
    <xf numFmtId="0" fontId="0" fillId="0" borderId="0" xfId="0"/>
    <xf numFmtId="164" fontId="0" fillId="0" borderId="0" xfId="0" applyNumberFormat="1"/>
    <xf numFmtId="0" fontId="0" fillId="0" borderId="0" xfId="0"/>
    <xf numFmtId="0" fontId="2" fillId="0" borderId="0" xfId="0" applyFont="1"/>
    <xf numFmtId="0" fontId="0" fillId="4" borderId="0" xfId="0" applyFill="1"/>
    <xf numFmtId="0" fontId="0" fillId="0" borderId="0" xfId="0" applyFill="1"/>
    <xf numFmtId="164" fontId="0" fillId="4" borderId="0" xfId="0" applyNumberFormat="1" applyFill="1"/>
    <xf numFmtId="0" fontId="7" fillId="0" borderId="0" xfId="8"/>
    <xf numFmtId="0" fontId="0" fillId="5" borderId="0" xfId="0" applyFill="1"/>
  </cellXfs>
  <cellStyles count="9">
    <cellStyle name="Accent1 3" xfId="6"/>
    <cellStyle name="Accent2 3" xfId="7"/>
    <cellStyle name="Comma [0] 2" xfId="5"/>
    <cellStyle name="Comma 2" xfId="3"/>
    <cellStyle name="Hyperlink" xfId="8" builtinId="8"/>
    <cellStyle name="Normal" xfId="0" builtinId="0"/>
    <cellStyle name="Normal 15 2 3 2 2 2 2 2 2 3 2 2 2 2 3 2 2 2 2 2 3 3 2 2 2 2 3 3 2 2 2 2 3 2 2 2 2 2 2 2 2 2 3 2 3 2 2 2 2 2 3 2 4 2 2 2 3 2 2 3 2 2 2 2 2 2 2 2 2 2 2 2 2 2 2 2 2 2 2 2 2 2 2 2 2 2 2 2 2 2 2 2 2 2 2 2 2 2 2 2 2 2 3 2 2 2 2 2 2 2 2 2 2 2 2 2 2 2 2 2 2 2 2 3" xfId="2"/>
    <cellStyle name="Normal 24" xfId="4"/>
    <cellStyle name="Normal 3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tandfonline.com/doi/full/10.1080/10691898.2003.1191072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8"/>
  <sheetViews>
    <sheetView tabSelected="1" topLeftCell="L61" workbookViewId="0">
      <selection activeCell="Q72" sqref="Q72"/>
    </sheetView>
  </sheetViews>
  <sheetFormatPr defaultRowHeight="14.5" x14ac:dyDescent="0.35"/>
  <cols>
    <col min="12" max="12" width="15.26953125" customWidth="1"/>
    <col min="22" max="22" width="9.90625" bestFit="1" customWidth="1"/>
  </cols>
  <sheetData>
    <row r="1" spans="1:32" x14ac:dyDescent="0.35">
      <c r="V1" s="2" t="s">
        <v>113</v>
      </c>
    </row>
    <row r="2" spans="1:32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R2" t="s">
        <v>114</v>
      </c>
      <c r="S2" t="s">
        <v>111</v>
      </c>
      <c r="T2" t="s">
        <v>115</v>
      </c>
      <c r="V2">
        <v>0</v>
      </c>
      <c r="W2">
        <v>0.01</v>
      </c>
      <c r="X2">
        <v>0.02</v>
      </c>
      <c r="Y2" s="2">
        <v>0.03</v>
      </c>
      <c r="Z2" s="2">
        <v>0.04</v>
      </c>
      <c r="AA2" s="2">
        <v>0.05</v>
      </c>
      <c r="AB2" s="2">
        <v>0.06</v>
      </c>
      <c r="AC2" s="2">
        <v>6.5000000000000002E-2</v>
      </c>
      <c r="AD2" s="2">
        <v>0.08</v>
      </c>
      <c r="AE2" s="2">
        <v>0.09</v>
      </c>
      <c r="AF2" s="2">
        <v>0.1</v>
      </c>
    </row>
    <row r="3" spans="1:32" x14ac:dyDescent="0.35">
      <c r="A3">
        <v>143</v>
      </c>
      <c r="B3" t="s">
        <v>15</v>
      </c>
      <c r="C3" t="s">
        <v>16</v>
      </c>
      <c r="D3" t="s">
        <v>17</v>
      </c>
      <c r="E3" t="s">
        <v>18</v>
      </c>
      <c r="F3" t="s">
        <v>19</v>
      </c>
      <c r="G3" t="s">
        <v>20</v>
      </c>
      <c r="H3" t="s">
        <v>21</v>
      </c>
      <c r="I3" t="s">
        <v>22</v>
      </c>
      <c r="J3" t="s">
        <v>23</v>
      </c>
      <c r="K3" t="s">
        <v>24</v>
      </c>
      <c r="L3" t="s">
        <v>25</v>
      </c>
      <c r="M3" t="s">
        <v>26</v>
      </c>
      <c r="N3">
        <v>32</v>
      </c>
      <c r="O3">
        <v>13</v>
      </c>
      <c r="R3">
        <f>N3</f>
        <v>32</v>
      </c>
      <c r="S3" s="2">
        <v>13</v>
      </c>
      <c r="T3">
        <v>0</v>
      </c>
      <c r="V3">
        <f>_xlfn.HYPGEOM.DIST($T3,$S3,V$2*$R3,$R3,1)</f>
        <v>1</v>
      </c>
      <c r="W3" s="2">
        <f t="shared" ref="W3:AE3" si="0">_xlfn.HYPGEOM.DIST($T3,$S3,W$2*$R3,$R3,1)</f>
        <v>1</v>
      </c>
      <c r="X3" s="2">
        <f t="shared" si="0"/>
        <v>1</v>
      </c>
      <c r="Y3" s="2">
        <f t="shared" si="0"/>
        <v>1</v>
      </c>
      <c r="Z3" s="2">
        <f t="shared" si="0"/>
        <v>0.59375</v>
      </c>
      <c r="AA3" s="2">
        <f t="shared" si="0"/>
        <v>0.59375</v>
      </c>
      <c r="AB3" s="2">
        <f t="shared" si="0"/>
        <v>0.59375</v>
      </c>
      <c r="AC3" s="4">
        <f t="shared" si="0"/>
        <v>0.34475806451612889</v>
      </c>
      <c r="AD3" s="2">
        <f t="shared" si="0"/>
        <v>0.34475806451612889</v>
      </c>
      <c r="AE3" s="2">
        <f t="shared" si="0"/>
        <v>0.34475806451612889</v>
      </c>
    </row>
    <row r="4" spans="1:32" x14ac:dyDescent="0.35">
      <c r="A4">
        <v>144</v>
      </c>
      <c r="B4" t="s">
        <v>15</v>
      </c>
      <c r="C4" t="s">
        <v>27</v>
      </c>
      <c r="D4" t="s">
        <v>28</v>
      </c>
      <c r="E4" t="s">
        <v>29</v>
      </c>
      <c r="F4" t="s">
        <v>30</v>
      </c>
      <c r="G4" t="s">
        <v>23</v>
      </c>
      <c r="H4" t="s">
        <v>31</v>
      </c>
      <c r="I4" t="s">
        <v>32</v>
      </c>
      <c r="J4" t="s">
        <v>23</v>
      </c>
      <c r="K4" t="s">
        <v>33</v>
      </c>
      <c r="L4" t="s">
        <v>34</v>
      </c>
      <c r="M4" t="s">
        <v>35</v>
      </c>
      <c r="N4">
        <v>76</v>
      </c>
      <c r="O4">
        <v>13</v>
      </c>
      <c r="R4" s="2">
        <f t="shared" ref="R4:R16" si="1">N4</f>
        <v>76</v>
      </c>
      <c r="S4" s="2">
        <v>13</v>
      </c>
      <c r="T4" s="2">
        <v>0</v>
      </c>
      <c r="U4" s="2"/>
      <c r="V4" s="2">
        <f t="shared" ref="V4:AE17" si="2">_xlfn.HYPGEOM.DIST($T4,$S4,V$2*$R4,$R4,1)</f>
        <v>1</v>
      </c>
      <c r="W4" s="2">
        <f t="shared" si="2"/>
        <v>1</v>
      </c>
      <c r="X4" s="2">
        <f t="shared" si="2"/>
        <v>0.82894736842105254</v>
      </c>
      <c r="Y4" s="2">
        <f t="shared" si="2"/>
        <v>0.68526315789473702</v>
      </c>
      <c r="Z4" s="2">
        <f t="shared" si="2"/>
        <v>0.56487908961593181</v>
      </c>
      <c r="AA4" s="2">
        <f t="shared" si="2"/>
        <v>0.56487908961593181</v>
      </c>
      <c r="AB4" s="2">
        <f t="shared" si="2"/>
        <v>0.46428418324597109</v>
      </c>
      <c r="AC4" s="4">
        <f t="shared" si="2"/>
        <v>0.46428418324597109</v>
      </c>
      <c r="AD4" s="2">
        <f t="shared" si="2"/>
        <v>0.31079430263452928</v>
      </c>
      <c r="AE4" s="2">
        <f t="shared" si="2"/>
        <v>0.31079430263452928</v>
      </c>
    </row>
    <row r="5" spans="1:32" x14ac:dyDescent="0.35">
      <c r="A5">
        <v>145</v>
      </c>
      <c r="B5" t="s">
        <v>15</v>
      </c>
      <c r="C5" t="s">
        <v>16</v>
      </c>
      <c r="D5" t="s">
        <v>36</v>
      </c>
      <c r="E5" t="s">
        <v>37</v>
      </c>
      <c r="F5" t="s">
        <v>38</v>
      </c>
      <c r="G5" t="s">
        <v>39</v>
      </c>
      <c r="H5" t="s">
        <v>40</v>
      </c>
      <c r="I5" t="s">
        <v>41</v>
      </c>
      <c r="J5" t="s">
        <v>23</v>
      </c>
      <c r="K5" t="s">
        <v>42</v>
      </c>
      <c r="L5" t="s">
        <v>43</v>
      </c>
      <c r="M5" t="s">
        <v>35</v>
      </c>
      <c r="N5">
        <v>72</v>
      </c>
      <c r="O5">
        <v>13</v>
      </c>
      <c r="R5" s="2">
        <f t="shared" si="1"/>
        <v>72</v>
      </c>
      <c r="S5" s="2">
        <v>13</v>
      </c>
      <c r="T5" s="2">
        <v>0</v>
      </c>
      <c r="U5" s="2"/>
      <c r="V5" s="2">
        <f t="shared" si="2"/>
        <v>1</v>
      </c>
      <c r="W5" s="2">
        <f t="shared" si="2"/>
        <v>1</v>
      </c>
      <c r="X5" s="2">
        <f t="shared" si="2"/>
        <v>0.81944444444444464</v>
      </c>
      <c r="Y5" s="2">
        <f t="shared" si="2"/>
        <v>0.66940532081377169</v>
      </c>
      <c r="Z5" s="2">
        <f t="shared" si="2"/>
        <v>0.66940532081377169</v>
      </c>
      <c r="AA5" s="2">
        <f t="shared" si="2"/>
        <v>0.54508718980549975</v>
      </c>
      <c r="AB5" s="2">
        <f t="shared" si="2"/>
        <v>0.4423896033204055</v>
      </c>
      <c r="AC5" s="4">
        <f t="shared" si="2"/>
        <v>0.4423896033204055</v>
      </c>
      <c r="AD5" s="2">
        <f t="shared" si="2"/>
        <v>0.35781512033268081</v>
      </c>
      <c r="AE5" s="2">
        <f t="shared" si="2"/>
        <v>0.2883883059397726</v>
      </c>
    </row>
    <row r="6" spans="1:32" x14ac:dyDescent="0.35">
      <c r="A6">
        <v>146</v>
      </c>
      <c r="B6" t="s">
        <v>15</v>
      </c>
      <c r="C6" t="s">
        <v>16</v>
      </c>
      <c r="D6" t="s">
        <v>17</v>
      </c>
      <c r="E6" t="s">
        <v>44</v>
      </c>
      <c r="F6" t="s">
        <v>45</v>
      </c>
      <c r="G6" t="s">
        <v>23</v>
      </c>
      <c r="H6" t="s">
        <v>46</v>
      </c>
      <c r="I6" t="s">
        <v>47</v>
      </c>
      <c r="J6" t="s">
        <v>20</v>
      </c>
      <c r="K6" t="s">
        <v>48</v>
      </c>
      <c r="L6" t="s">
        <v>49</v>
      </c>
      <c r="M6" t="s">
        <v>26</v>
      </c>
      <c r="N6">
        <v>93</v>
      </c>
      <c r="O6">
        <v>13</v>
      </c>
      <c r="R6" s="2">
        <f t="shared" si="1"/>
        <v>93</v>
      </c>
      <c r="S6" s="2">
        <v>13</v>
      </c>
      <c r="T6" s="2">
        <v>0</v>
      </c>
      <c r="U6" s="2"/>
      <c r="V6" s="2">
        <f t="shared" si="2"/>
        <v>1</v>
      </c>
      <c r="W6" s="2">
        <f t="shared" si="2"/>
        <v>1</v>
      </c>
      <c r="X6" s="2">
        <f t="shared" si="2"/>
        <v>0.86021505376344065</v>
      </c>
      <c r="Y6" s="2">
        <f t="shared" si="2"/>
        <v>0.73866292660121513</v>
      </c>
      <c r="Z6" s="2">
        <f t="shared" si="2"/>
        <v>0.6331396513724703</v>
      </c>
      <c r="AA6" s="2">
        <f t="shared" si="2"/>
        <v>0.5416861461742245</v>
      </c>
      <c r="AB6" s="2">
        <f t="shared" si="2"/>
        <v>0.46256345066563015</v>
      </c>
      <c r="AC6" s="4">
        <f t="shared" si="2"/>
        <v>0.39423021363548</v>
      </c>
      <c r="AD6" s="2">
        <f t="shared" si="2"/>
        <v>0.33532225067845417</v>
      </c>
      <c r="AE6" s="2">
        <f t="shared" si="2"/>
        <v>0.28463400348287404</v>
      </c>
    </row>
    <row r="7" spans="1:32" x14ac:dyDescent="0.35">
      <c r="A7">
        <v>148</v>
      </c>
      <c r="B7" t="s">
        <v>15</v>
      </c>
      <c r="C7" t="s">
        <v>16</v>
      </c>
      <c r="D7" t="s">
        <v>50</v>
      </c>
      <c r="E7" t="s">
        <v>51</v>
      </c>
      <c r="F7" t="s">
        <v>52</v>
      </c>
      <c r="G7" t="s">
        <v>23</v>
      </c>
      <c r="H7" t="s">
        <v>53</v>
      </c>
      <c r="I7" t="s">
        <v>54</v>
      </c>
      <c r="J7" t="s">
        <v>20</v>
      </c>
      <c r="K7" t="s">
        <v>55</v>
      </c>
      <c r="L7" t="s">
        <v>56</v>
      </c>
      <c r="M7" t="s">
        <v>26</v>
      </c>
      <c r="N7">
        <v>21</v>
      </c>
      <c r="O7">
        <v>13</v>
      </c>
      <c r="R7" s="2">
        <f t="shared" si="1"/>
        <v>21</v>
      </c>
      <c r="S7" s="2">
        <v>13</v>
      </c>
      <c r="T7" s="2">
        <v>0</v>
      </c>
      <c r="U7" s="2"/>
      <c r="V7" s="2">
        <f t="shared" si="2"/>
        <v>0.99999999999999989</v>
      </c>
      <c r="W7" s="2">
        <f t="shared" si="2"/>
        <v>0.99999999999999989</v>
      </c>
      <c r="X7" s="2">
        <f t="shared" si="2"/>
        <v>0.99999999999999989</v>
      </c>
      <c r="Y7" s="2">
        <f t="shared" si="2"/>
        <v>0.99999999999999989</v>
      </c>
      <c r="Z7" s="2">
        <f t="shared" si="2"/>
        <v>0.99999999999999989</v>
      </c>
      <c r="AA7" s="2">
        <f t="shared" si="2"/>
        <v>0.38095238095238099</v>
      </c>
      <c r="AB7" s="2">
        <f t="shared" si="2"/>
        <v>0.38095238095238099</v>
      </c>
      <c r="AC7" s="4">
        <f t="shared" si="2"/>
        <v>0.38095238095238099</v>
      </c>
      <c r="AD7" s="2">
        <f t="shared" si="2"/>
        <v>0.38095238095238099</v>
      </c>
      <c r="AE7" s="2">
        <f t="shared" si="2"/>
        <v>0.38095238095238099</v>
      </c>
    </row>
    <row r="8" spans="1:32" x14ac:dyDescent="0.35">
      <c r="A8">
        <v>149</v>
      </c>
      <c r="B8" t="s">
        <v>15</v>
      </c>
      <c r="C8" t="s">
        <v>27</v>
      </c>
      <c r="D8" t="s">
        <v>57</v>
      </c>
      <c r="E8" t="s">
        <v>58</v>
      </c>
      <c r="F8" t="s">
        <v>59</v>
      </c>
      <c r="G8" t="s">
        <v>23</v>
      </c>
      <c r="H8" t="s">
        <v>60</v>
      </c>
      <c r="I8" t="s">
        <v>61</v>
      </c>
      <c r="J8" t="s">
        <v>20</v>
      </c>
      <c r="K8" t="s">
        <v>62</v>
      </c>
      <c r="L8" t="s">
        <v>63</v>
      </c>
      <c r="M8" t="s">
        <v>64</v>
      </c>
      <c r="N8">
        <v>135</v>
      </c>
      <c r="O8">
        <v>13</v>
      </c>
      <c r="R8" s="2">
        <f t="shared" si="1"/>
        <v>135</v>
      </c>
      <c r="S8" s="2">
        <v>13</v>
      </c>
      <c r="T8" s="2">
        <v>0</v>
      </c>
      <c r="U8" s="2"/>
      <c r="V8" s="2">
        <f t="shared" si="2"/>
        <v>1</v>
      </c>
      <c r="W8" s="2">
        <f t="shared" si="2"/>
        <v>0.90370370370370345</v>
      </c>
      <c r="X8" s="2">
        <f t="shared" si="2"/>
        <v>0.81603095632946387</v>
      </c>
      <c r="Y8" s="2">
        <f t="shared" si="2"/>
        <v>0.66375723720578372</v>
      </c>
      <c r="Z8" s="2">
        <f t="shared" si="2"/>
        <v>0.59788819839910301</v>
      </c>
      <c r="AA8" s="2">
        <f t="shared" si="2"/>
        <v>0.53809937855919276</v>
      </c>
      <c r="AB8" s="2">
        <f t="shared" si="2"/>
        <v>0.43472902797841756</v>
      </c>
      <c r="AC8" s="4">
        <f t="shared" si="2"/>
        <v>0.43472902797841756</v>
      </c>
      <c r="AD8" s="2">
        <f t="shared" si="2"/>
        <v>0.34996746271828388</v>
      </c>
      <c r="AE8" s="2">
        <f t="shared" si="2"/>
        <v>0.28069648364604532</v>
      </c>
    </row>
    <row r="9" spans="1:32" x14ac:dyDescent="0.35">
      <c r="A9">
        <v>150</v>
      </c>
      <c r="B9" t="s">
        <v>15</v>
      </c>
      <c r="C9" t="s">
        <v>16</v>
      </c>
      <c r="D9" t="s">
        <v>65</v>
      </c>
      <c r="E9" t="s">
        <v>66</v>
      </c>
      <c r="F9" t="s">
        <v>67</v>
      </c>
      <c r="G9" t="s">
        <v>68</v>
      </c>
      <c r="H9" t="s">
        <v>69</v>
      </c>
      <c r="I9" t="s">
        <v>70</v>
      </c>
      <c r="J9" t="s">
        <v>71</v>
      </c>
      <c r="K9" t="s">
        <v>72</v>
      </c>
      <c r="L9" t="s">
        <v>73</v>
      </c>
      <c r="M9" t="s">
        <v>64</v>
      </c>
      <c r="N9">
        <v>565</v>
      </c>
      <c r="O9">
        <v>80</v>
      </c>
      <c r="R9" s="2">
        <f t="shared" si="1"/>
        <v>565</v>
      </c>
      <c r="S9" s="2">
        <v>80</v>
      </c>
      <c r="T9" s="2">
        <v>0</v>
      </c>
      <c r="U9" s="2"/>
      <c r="V9" s="2">
        <f t="shared" si="2"/>
        <v>1</v>
      </c>
      <c r="W9" s="2">
        <f t="shared" si="2"/>
        <v>0.46471984876170175</v>
      </c>
      <c r="X9" s="2">
        <f t="shared" si="2"/>
        <v>0.18346693564044345</v>
      </c>
      <c r="Y9" s="2">
        <f t="shared" si="2"/>
        <v>8.386288356206785E-2</v>
      </c>
      <c r="Z9" s="2">
        <f t="shared" si="2"/>
        <v>3.2443966459433433E-2</v>
      </c>
      <c r="AA9" s="2">
        <f t="shared" si="2"/>
        <v>1.2408881836972708E-2</v>
      </c>
      <c r="AB9" s="2">
        <f t="shared" si="2"/>
        <v>5.5210009240081528E-3</v>
      </c>
      <c r="AC9" s="4">
        <f t="shared" si="2"/>
        <v>3.3826984725592482E-3</v>
      </c>
      <c r="AD9" s="2">
        <f t="shared" si="2"/>
        <v>7.6392571756219482E-4</v>
      </c>
      <c r="AE9" s="2">
        <f t="shared" si="2"/>
        <v>3.3019436566369314E-4</v>
      </c>
    </row>
    <row r="10" spans="1:32" x14ac:dyDescent="0.35">
      <c r="A10">
        <v>152</v>
      </c>
      <c r="B10" t="s">
        <v>15</v>
      </c>
      <c r="C10" t="s">
        <v>27</v>
      </c>
      <c r="D10" t="s">
        <v>74</v>
      </c>
      <c r="E10" t="s">
        <v>75</v>
      </c>
      <c r="F10" t="s">
        <v>76</v>
      </c>
      <c r="G10" t="s">
        <v>23</v>
      </c>
      <c r="H10" t="s">
        <v>77</v>
      </c>
      <c r="I10" t="s">
        <v>78</v>
      </c>
      <c r="J10" t="s">
        <v>20</v>
      </c>
      <c r="K10" t="s">
        <v>79</v>
      </c>
      <c r="L10" t="s">
        <v>80</v>
      </c>
      <c r="M10" t="s">
        <v>64</v>
      </c>
      <c r="N10">
        <v>62</v>
      </c>
      <c r="O10">
        <v>13</v>
      </c>
      <c r="R10" s="2">
        <f t="shared" si="1"/>
        <v>62</v>
      </c>
      <c r="S10" s="2">
        <v>13</v>
      </c>
      <c r="T10" s="2">
        <v>0</v>
      </c>
      <c r="U10" s="2"/>
      <c r="V10" s="2">
        <f t="shared" si="2"/>
        <v>1</v>
      </c>
      <c r="W10" s="2">
        <f t="shared" si="2"/>
        <v>1</v>
      </c>
      <c r="X10" s="2">
        <f t="shared" si="2"/>
        <v>0.79032258064516103</v>
      </c>
      <c r="Y10" s="2">
        <f t="shared" si="2"/>
        <v>0.79032258064516103</v>
      </c>
      <c r="Z10" s="2">
        <f t="shared" si="2"/>
        <v>0.62189317821258594</v>
      </c>
      <c r="AA10" s="2">
        <f t="shared" si="2"/>
        <v>0.48714965626652573</v>
      </c>
      <c r="AB10" s="2">
        <f t="shared" si="2"/>
        <v>0.48714965626652573</v>
      </c>
      <c r="AC10" s="4">
        <f t="shared" si="2"/>
        <v>0.3798115964111895</v>
      </c>
      <c r="AD10" s="2">
        <f t="shared" si="2"/>
        <v>0.3798115964111895</v>
      </c>
      <c r="AE10" s="2">
        <f t="shared" si="2"/>
        <v>0.2946814110086815</v>
      </c>
    </row>
    <row r="11" spans="1:32" x14ac:dyDescent="0.35">
      <c r="A11">
        <v>153</v>
      </c>
      <c r="B11" t="s">
        <v>15</v>
      </c>
      <c r="C11" t="s">
        <v>27</v>
      </c>
      <c r="D11" t="s">
        <v>28</v>
      </c>
      <c r="E11" t="s">
        <v>81</v>
      </c>
      <c r="F11" t="s">
        <v>82</v>
      </c>
      <c r="G11" t="s">
        <v>23</v>
      </c>
      <c r="H11" t="s">
        <v>83</v>
      </c>
      <c r="I11" t="s">
        <v>82</v>
      </c>
      <c r="J11" t="s">
        <v>20</v>
      </c>
      <c r="K11" t="s">
        <v>84</v>
      </c>
      <c r="L11" t="s">
        <v>85</v>
      </c>
      <c r="M11" t="s">
        <v>86</v>
      </c>
      <c r="N11">
        <v>58</v>
      </c>
      <c r="O11">
        <v>13</v>
      </c>
      <c r="R11" s="2">
        <f t="shared" si="1"/>
        <v>58</v>
      </c>
      <c r="S11" s="2">
        <v>13</v>
      </c>
      <c r="T11" s="2">
        <v>0</v>
      </c>
      <c r="U11" s="2"/>
      <c r="V11" s="2">
        <f t="shared" si="2"/>
        <v>1</v>
      </c>
      <c r="W11" s="2">
        <f t="shared" si="2"/>
        <v>1</v>
      </c>
      <c r="X11" s="2">
        <f t="shared" si="2"/>
        <v>0.77586206896551746</v>
      </c>
      <c r="Y11" s="2">
        <f t="shared" si="2"/>
        <v>0.77586206896551746</v>
      </c>
      <c r="Z11" s="2">
        <f t="shared" si="2"/>
        <v>0.59891107078039962</v>
      </c>
      <c r="AA11" s="2">
        <f t="shared" si="2"/>
        <v>0.59891107078039962</v>
      </c>
      <c r="AB11" s="2">
        <f t="shared" si="2"/>
        <v>0.45987814363494955</v>
      </c>
      <c r="AC11" s="4">
        <f t="shared" si="2"/>
        <v>0.45987814363494955</v>
      </c>
      <c r="AD11" s="2">
        <f t="shared" si="2"/>
        <v>0.35117967332123418</v>
      </c>
      <c r="AE11" s="2">
        <f t="shared" si="2"/>
        <v>0.26663641863278909</v>
      </c>
    </row>
    <row r="12" spans="1:32" x14ac:dyDescent="0.35">
      <c r="A12">
        <v>154</v>
      </c>
      <c r="B12" t="s">
        <v>15</v>
      </c>
      <c r="C12" t="s">
        <v>27</v>
      </c>
      <c r="D12" t="s">
        <v>28</v>
      </c>
      <c r="E12" t="s">
        <v>87</v>
      </c>
      <c r="F12" t="s">
        <v>88</v>
      </c>
      <c r="G12" t="s">
        <v>39</v>
      </c>
      <c r="H12" t="s">
        <v>89</v>
      </c>
      <c r="I12" t="s">
        <v>90</v>
      </c>
      <c r="J12" t="s">
        <v>20</v>
      </c>
      <c r="K12" t="s">
        <v>91</v>
      </c>
      <c r="L12" t="s">
        <v>92</v>
      </c>
      <c r="M12" t="s">
        <v>86</v>
      </c>
      <c r="N12">
        <v>49</v>
      </c>
      <c r="O12">
        <v>13</v>
      </c>
      <c r="R12" s="2">
        <f t="shared" si="1"/>
        <v>49</v>
      </c>
      <c r="S12" s="2">
        <v>13</v>
      </c>
      <c r="T12" s="2">
        <v>0</v>
      </c>
      <c r="U12" s="2"/>
      <c r="V12" s="2">
        <f t="shared" si="2"/>
        <v>1</v>
      </c>
      <c r="W12" s="2">
        <f t="shared" si="2"/>
        <v>1</v>
      </c>
      <c r="X12" s="2">
        <f t="shared" si="2"/>
        <v>1</v>
      </c>
      <c r="Y12" s="2">
        <f t="shared" si="2"/>
        <v>0.73469387755102067</v>
      </c>
      <c r="Z12" s="2">
        <f t="shared" si="2"/>
        <v>0.73469387755102067</v>
      </c>
      <c r="AA12" s="2">
        <f t="shared" si="2"/>
        <v>0.5357142857142857</v>
      </c>
      <c r="AB12" s="2">
        <f t="shared" si="2"/>
        <v>0.5357142857142857</v>
      </c>
      <c r="AC12" s="4">
        <f t="shared" si="2"/>
        <v>0.38753799392097266</v>
      </c>
      <c r="AD12" s="2">
        <f t="shared" si="2"/>
        <v>0.38753799392097266</v>
      </c>
      <c r="AE12" s="2">
        <f t="shared" si="2"/>
        <v>0.27801638694330649</v>
      </c>
    </row>
    <row r="13" spans="1:32" x14ac:dyDescent="0.35">
      <c r="A13">
        <v>156</v>
      </c>
      <c r="B13" t="s">
        <v>15</v>
      </c>
      <c r="C13" t="s">
        <v>27</v>
      </c>
      <c r="D13" t="s">
        <v>57</v>
      </c>
      <c r="E13" t="s">
        <v>93</v>
      </c>
      <c r="F13" t="s">
        <v>94</v>
      </c>
      <c r="G13" t="s">
        <v>23</v>
      </c>
      <c r="H13" t="s">
        <v>95</v>
      </c>
      <c r="I13" t="s">
        <v>96</v>
      </c>
      <c r="J13" t="s">
        <v>20</v>
      </c>
      <c r="K13" t="s">
        <v>97</v>
      </c>
      <c r="L13" t="s">
        <v>98</v>
      </c>
      <c r="M13" t="s">
        <v>64</v>
      </c>
      <c r="N13">
        <v>730</v>
      </c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4"/>
      <c r="AD13" s="2"/>
      <c r="AE13" s="2"/>
    </row>
    <row r="14" spans="1:32" x14ac:dyDescent="0.35">
      <c r="A14">
        <v>157</v>
      </c>
      <c r="B14" t="s">
        <v>15</v>
      </c>
      <c r="C14" t="s">
        <v>27</v>
      </c>
      <c r="D14" t="s">
        <v>57</v>
      </c>
      <c r="E14" t="s">
        <v>99</v>
      </c>
      <c r="F14" t="s">
        <v>100</v>
      </c>
      <c r="G14" t="s">
        <v>23</v>
      </c>
      <c r="H14" t="s">
        <v>58</v>
      </c>
      <c r="I14" t="s">
        <v>59</v>
      </c>
      <c r="J14" t="s">
        <v>23</v>
      </c>
      <c r="K14" t="s">
        <v>101</v>
      </c>
      <c r="L14" t="s">
        <v>102</v>
      </c>
      <c r="M14" t="s">
        <v>64</v>
      </c>
      <c r="N14">
        <v>29</v>
      </c>
      <c r="O14">
        <v>13</v>
      </c>
      <c r="R14" s="2">
        <f t="shared" si="1"/>
        <v>29</v>
      </c>
      <c r="S14" s="2">
        <v>13</v>
      </c>
      <c r="T14" s="2">
        <v>0</v>
      </c>
      <c r="U14" s="2"/>
      <c r="V14" s="2">
        <f t="shared" si="2"/>
        <v>1</v>
      </c>
      <c r="W14" s="2">
        <f t="shared" si="2"/>
        <v>1</v>
      </c>
      <c r="X14" s="2">
        <f t="shared" si="2"/>
        <v>1</v>
      </c>
      <c r="Y14" s="2">
        <f t="shared" si="2"/>
        <v>1</v>
      </c>
      <c r="Z14" s="2">
        <f t="shared" si="2"/>
        <v>0.55172413793103436</v>
      </c>
      <c r="AA14" s="2">
        <f t="shared" si="2"/>
        <v>0.55172413793103436</v>
      </c>
      <c r="AB14" s="2">
        <f t="shared" si="2"/>
        <v>0.55172413793103436</v>
      </c>
      <c r="AC14" s="4">
        <f t="shared" si="2"/>
        <v>0.55172413793103436</v>
      </c>
      <c r="AD14" s="2">
        <f t="shared" si="2"/>
        <v>0.29556650246305416</v>
      </c>
      <c r="AE14" s="2">
        <f t="shared" si="2"/>
        <v>0.29556650246305416</v>
      </c>
    </row>
    <row r="15" spans="1:32" x14ac:dyDescent="0.35">
      <c r="A15">
        <v>158</v>
      </c>
      <c r="B15" t="s">
        <v>15</v>
      </c>
      <c r="D15" t="s">
        <v>65</v>
      </c>
      <c r="E15" t="s">
        <v>69</v>
      </c>
      <c r="F15" t="s">
        <v>70</v>
      </c>
      <c r="G15" t="s">
        <v>71</v>
      </c>
      <c r="H15" t="s">
        <v>103</v>
      </c>
      <c r="I15" t="s">
        <v>104</v>
      </c>
      <c r="J15" t="s">
        <v>23</v>
      </c>
      <c r="K15" t="s">
        <v>105</v>
      </c>
      <c r="L15" t="s">
        <v>106</v>
      </c>
      <c r="M15" t="s">
        <v>64</v>
      </c>
      <c r="N15">
        <v>1046</v>
      </c>
      <c r="O15">
        <v>80</v>
      </c>
      <c r="R15" s="2">
        <f t="shared" si="1"/>
        <v>1046</v>
      </c>
      <c r="S15" s="2">
        <v>80</v>
      </c>
      <c r="T15" s="2">
        <v>0</v>
      </c>
      <c r="U15" s="2"/>
      <c r="V15" s="2">
        <f t="shared" si="2"/>
        <v>0.99999999999999989</v>
      </c>
      <c r="W15" s="2">
        <f t="shared" si="2"/>
        <v>0.44967348511402283</v>
      </c>
      <c r="X15" s="2">
        <f t="shared" si="2"/>
        <v>0.20058106507303425</v>
      </c>
      <c r="Y15" s="2">
        <f t="shared" si="2"/>
        <v>8.1750151477546232E-2</v>
      </c>
      <c r="Z15" s="2">
        <f t="shared" si="2"/>
        <v>3.5833234833269591E-2</v>
      </c>
      <c r="AA15" s="2">
        <f t="shared" si="2"/>
        <v>1.4320157075575124E-2</v>
      </c>
      <c r="AB15" s="2">
        <f t="shared" si="2"/>
        <v>6.1633023023424435E-3</v>
      </c>
      <c r="AC15" s="4">
        <f t="shared" si="2"/>
        <v>4.0298446223401736E-3</v>
      </c>
      <c r="AD15" s="2">
        <f t="shared" si="2"/>
        <v>1.0188970686930009E-3</v>
      </c>
      <c r="AE15" s="2">
        <f t="shared" si="2"/>
        <v>3.9043112204167706E-4</v>
      </c>
    </row>
    <row r="16" spans="1:32" x14ac:dyDescent="0.35">
      <c r="A16">
        <v>161</v>
      </c>
      <c r="B16" t="s">
        <v>15</v>
      </c>
      <c r="D16" t="s">
        <v>65</v>
      </c>
      <c r="E16" t="s">
        <v>103</v>
      </c>
      <c r="F16" t="s">
        <v>104</v>
      </c>
      <c r="G16" t="s">
        <v>23</v>
      </c>
      <c r="H16" t="s">
        <v>107</v>
      </c>
      <c r="I16" t="s">
        <v>108</v>
      </c>
      <c r="J16" t="s">
        <v>20</v>
      </c>
      <c r="K16" t="s">
        <v>109</v>
      </c>
      <c r="L16" t="s">
        <v>110</v>
      </c>
      <c r="M16" t="s">
        <v>64</v>
      </c>
      <c r="N16">
        <v>775</v>
      </c>
      <c r="O16">
        <v>80</v>
      </c>
      <c r="R16" s="2">
        <f t="shared" si="1"/>
        <v>775</v>
      </c>
      <c r="S16" s="2">
        <v>80</v>
      </c>
      <c r="T16" s="2">
        <v>0</v>
      </c>
      <c r="U16" s="2"/>
      <c r="V16" s="2">
        <f t="shared" si="2"/>
        <v>1</v>
      </c>
      <c r="W16" s="2">
        <f t="shared" si="2"/>
        <v>0.46496371615187709</v>
      </c>
      <c r="X16" s="2">
        <f t="shared" si="2"/>
        <v>0.19203611206434296</v>
      </c>
      <c r="Y16" s="2">
        <f t="shared" si="2"/>
        <v>7.8532579256997734E-2</v>
      </c>
      <c r="Z16" s="2">
        <f t="shared" si="2"/>
        <v>3.1792346803890002E-2</v>
      </c>
      <c r="AA16" s="2">
        <f t="shared" si="2"/>
        <v>1.4289022009766551E-2</v>
      </c>
      <c r="AB16" s="2">
        <f t="shared" si="2"/>
        <v>5.6723352473523978E-3</v>
      </c>
      <c r="AC16" s="4">
        <f t="shared" si="2"/>
        <v>3.5594955376932517E-3</v>
      </c>
      <c r="AD16" s="2">
        <f t="shared" si="2"/>
        <v>8.6514621560332709E-4</v>
      </c>
      <c r="AE16" s="2">
        <f t="shared" si="2"/>
        <v>3.7468099062440782E-4</v>
      </c>
    </row>
    <row r="17" spans="12:31" x14ac:dyDescent="0.35">
      <c r="R17">
        <v>1000</v>
      </c>
      <c r="S17" s="2">
        <v>50</v>
      </c>
      <c r="T17">
        <v>0</v>
      </c>
      <c r="V17" s="2">
        <f t="shared" si="2"/>
        <v>1</v>
      </c>
      <c r="W17" s="2">
        <f t="shared" si="2"/>
        <v>0.59731129290665452</v>
      </c>
      <c r="X17" s="2">
        <f t="shared" si="2"/>
        <v>0.35487085545772923</v>
      </c>
      <c r="Y17" s="2">
        <f t="shared" si="2"/>
        <v>0.20968131805153428</v>
      </c>
      <c r="Z17" s="2">
        <f t="shared" si="2"/>
        <v>0.12320214995794621</v>
      </c>
      <c r="AA17" s="2">
        <f t="shared" si="2"/>
        <v>7.1976991884843092E-2</v>
      </c>
      <c r="AB17" s="2">
        <f t="shared" si="2"/>
        <v>4.1805359464572749E-2</v>
      </c>
      <c r="AC17" s="4">
        <f t="shared" si="2"/>
        <v>3.1789398704102412E-2</v>
      </c>
      <c r="AD17" s="2">
        <f t="shared" si="2"/>
        <v>1.385071324680867E-2</v>
      </c>
      <c r="AE17" s="2">
        <f t="shared" si="2"/>
        <v>7.8987220731160553E-3</v>
      </c>
    </row>
    <row r="22" spans="12:31" x14ac:dyDescent="0.35">
      <c r="L22" s="2"/>
      <c r="M22" s="2"/>
      <c r="N22" s="2"/>
      <c r="O22" s="2"/>
      <c r="P22" s="2"/>
      <c r="Q22" s="2"/>
      <c r="R22" s="2"/>
      <c r="S22" s="2"/>
      <c r="T22" s="2"/>
      <c r="U22" s="2"/>
      <c r="V22" s="2" t="s">
        <v>113</v>
      </c>
      <c r="W22" s="2"/>
      <c r="X22" s="2"/>
      <c r="Y22" s="2"/>
      <c r="Z22" s="2"/>
      <c r="AA22" s="2"/>
      <c r="AB22" s="2"/>
      <c r="AC22" s="2"/>
      <c r="AD22" s="2"/>
      <c r="AE22" s="2"/>
    </row>
    <row r="23" spans="12:31" x14ac:dyDescent="0.35">
      <c r="L23" s="2" t="s">
        <v>11</v>
      </c>
      <c r="M23" s="2" t="s">
        <v>12</v>
      </c>
      <c r="N23" s="2" t="s">
        <v>13</v>
      </c>
      <c r="O23" s="2" t="s">
        <v>14</v>
      </c>
      <c r="P23" s="2"/>
      <c r="Q23" s="2"/>
      <c r="R23" s="2" t="s">
        <v>114</v>
      </c>
      <c r="S23" s="2" t="s">
        <v>111</v>
      </c>
      <c r="T23" s="2" t="s">
        <v>115</v>
      </c>
      <c r="U23" s="2"/>
      <c r="V23" s="2">
        <v>0</v>
      </c>
      <c r="W23" s="2">
        <v>0.01</v>
      </c>
      <c r="X23" s="2">
        <v>0.02</v>
      </c>
      <c r="Y23" s="2">
        <v>0.03</v>
      </c>
      <c r="Z23" s="2">
        <v>0.04</v>
      </c>
      <c r="AA23" s="2">
        <v>0.05</v>
      </c>
      <c r="AB23" s="2">
        <v>0.06</v>
      </c>
      <c r="AC23" s="2">
        <v>6.5000000000000002E-2</v>
      </c>
      <c r="AD23" s="2"/>
      <c r="AE23" s="2"/>
    </row>
    <row r="24" spans="12:31" x14ac:dyDescent="0.35">
      <c r="L24" s="2" t="s">
        <v>25</v>
      </c>
      <c r="M24" s="2" t="s">
        <v>26</v>
      </c>
      <c r="N24" s="2">
        <v>32</v>
      </c>
      <c r="O24" s="2">
        <v>13</v>
      </c>
      <c r="P24" s="2"/>
      <c r="Q24" s="2"/>
      <c r="R24" s="2">
        <f>N24</f>
        <v>32</v>
      </c>
      <c r="S24" s="2">
        <v>14</v>
      </c>
      <c r="T24" s="2">
        <v>0</v>
      </c>
      <c r="U24" s="2">
        <v>13</v>
      </c>
      <c r="V24" s="2">
        <f>_xlfn.HYPGEOM.DIST($T24,$S24,V$2*$R24,$R24,1)</f>
        <v>1</v>
      </c>
      <c r="W24" s="2">
        <f t="shared" ref="W24:AC24" si="3">_xlfn.HYPGEOM.DIST($T24,$S24,W$2*$R24,$R24,1)</f>
        <v>1</v>
      </c>
      <c r="X24" s="2">
        <f t="shared" si="3"/>
        <v>1</v>
      </c>
      <c r="Y24" s="2">
        <f t="shared" si="3"/>
        <v>1</v>
      </c>
      <c r="Z24" s="2">
        <f t="shared" si="3"/>
        <v>0.5625</v>
      </c>
      <c r="AA24" s="2">
        <f t="shared" si="3"/>
        <v>0.5625</v>
      </c>
      <c r="AB24" s="2">
        <f t="shared" si="3"/>
        <v>0.5625</v>
      </c>
      <c r="AC24" s="4">
        <f t="shared" si="3"/>
        <v>0.30846774193548399</v>
      </c>
      <c r="AD24" s="2"/>
      <c r="AE24" s="2"/>
    </row>
    <row r="25" spans="12:31" x14ac:dyDescent="0.35">
      <c r="L25" s="2" t="s">
        <v>34</v>
      </c>
      <c r="M25" s="2" t="s">
        <v>35</v>
      </c>
      <c r="N25" s="2">
        <v>76</v>
      </c>
      <c r="O25" s="2">
        <v>13</v>
      </c>
      <c r="P25" s="2"/>
      <c r="Q25" s="2"/>
      <c r="R25" s="2">
        <f t="shared" ref="R25:R33" si="4">N25</f>
        <v>76</v>
      </c>
      <c r="S25" s="2">
        <v>19</v>
      </c>
      <c r="T25" s="2">
        <v>0</v>
      </c>
      <c r="U25" s="2">
        <v>13</v>
      </c>
      <c r="V25" s="2">
        <f t="shared" ref="V25:AC38" si="5">_xlfn.HYPGEOM.DIST($T25,$S25,V$2*$R25,$R25,1)</f>
        <v>1</v>
      </c>
      <c r="W25" s="2">
        <f t="shared" si="5"/>
        <v>1</v>
      </c>
      <c r="X25" s="2">
        <f t="shared" si="5"/>
        <v>0.74999999999999967</v>
      </c>
      <c r="Y25" s="2">
        <f t="shared" si="5"/>
        <v>0.56000000000000016</v>
      </c>
      <c r="Z25" s="2">
        <f t="shared" si="5"/>
        <v>0.41621621621621618</v>
      </c>
      <c r="AA25" s="2">
        <f t="shared" si="5"/>
        <v>0.41621621621621618</v>
      </c>
      <c r="AB25" s="2">
        <f t="shared" si="5"/>
        <v>0.3078859681599409</v>
      </c>
      <c r="AC25" s="4">
        <f t="shared" si="5"/>
        <v>0.3078859681599409</v>
      </c>
      <c r="AD25" s="2"/>
      <c r="AE25" s="2"/>
    </row>
    <row r="26" spans="12:31" x14ac:dyDescent="0.35">
      <c r="L26" s="2" t="s">
        <v>43</v>
      </c>
      <c r="M26" s="2" t="s">
        <v>35</v>
      </c>
      <c r="N26" s="2">
        <v>72</v>
      </c>
      <c r="O26" s="2">
        <v>13</v>
      </c>
      <c r="P26" s="2"/>
      <c r="Q26" s="2"/>
      <c r="R26" s="2">
        <f t="shared" si="4"/>
        <v>72</v>
      </c>
      <c r="S26" s="2">
        <v>18</v>
      </c>
      <c r="T26" s="2">
        <v>0</v>
      </c>
      <c r="U26" s="2">
        <v>13</v>
      </c>
      <c r="V26" s="2">
        <f t="shared" si="5"/>
        <v>1</v>
      </c>
      <c r="W26" s="2">
        <f t="shared" si="5"/>
        <v>1</v>
      </c>
      <c r="X26" s="2">
        <f t="shared" si="5"/>
        <v>0.75</v>
      </c>
      <c r="Y26" s="2">
        <f t="shared" si="5"/>
        <v>0.55985915492957772</v>
      </c>
      <c r="Z26" s="2">
        <f t="shared" si="5"/>
        <v>0.55985915492957772</v>
      </c>
      <c r="AA26" s="2">
        <f t="shared" si="5"/>
        <v>0.41589537223340056</v>
      </c>
      <c r="AB26" s="2">
        <f t="shared" si="5"/>
        <v>0.30740092730294827</v>
      </c>
      <c r="AC26" s="4">
        <f t="shared" si="5"/>
        <v>0.30740092730294827</v>
      </c>
      <c r="AD26" s="2"/>
      <c r="AE26" s="2"/>
    </row>
    <row r="27" spans="12:31" x14ac:dyDescent="0.35">
      <c r="L27" s="2" t="s">
        <v>49</v>
      </c>
      <c r="M27" s="2" t="s">
        <v>26</v>
      </c>
      <c r="N27" s="2">
        <v>93</v>
      </c>
      <c r="O27" s="2">
        <v>13</v>
      </c>
      <c r="P27" s="2"/>
      <c r="Q27" s="2"/>
      <c r="R27" s="2">
        <f t="shared" si="4"/>
        <v>93</v>
      </c>
      <c r="S27" s="2">
        <v>17</v>
      </c>
      <c r="T27" s="2">
        <v>0</v>
      </c>
      <c r="U27" s="2">
        <v>13</v>
      </c>
      <c r="V27" s="2">
        <f t="shared" si="5"/>
        <v>1</v>
      </c>
      <c r="W27" s="2">
        <f t="shared" si="5"/>
        <v>1</v>
      </c>
      <c r="X27" s="2">
        <f t="shared" si="5"/>
        <v>0.81720430107526909</v>
      </c>
      <c r="Y27" s="2">
        <f t="shared" si="5"/>
        <v>0.66619915848527334</v>
      </c>
      <c r="Z27" s="2">
        <f t="shared" si="5"/>
        <v>0.54174437063637626</v>
      </c>
      <c r="AA27" s="2">
        <f t="shared" si="5"/>
        <v>0.43941487840506072</v>
      </c>
      <c r="AB27" s="2">
        <f t="shared" si="5"/>
        <v>0.35548169938386937</v>
      </c>
      <c r="AC27" s="4">
        <f t="shared" si="5"/>
        <v>0.28680909836653096</v>
      </c>
      <c r="AD27" s="2"/>
      <c r="AE27" s="2"/>
    </row>
    <row r="28" spans="12:31" x14ac:dyDescent="0.35">
      <c r="L28" s="2" t="s">
        <v>56</v>
      </c>
      <c r="M28" s="2" t="s">
        <v>26</v>
      </c>
      <c r="N28" s="2">
        <v>21</v>
      </c>
      <c r="O28" s="2">
        <v>13</v>
      </c>
      <c r="P28" s="2"/>
      <c r="Q28" s="2"/>
      <c r="R28" s="2">
        <f t="shared" si="4"/>
        <v>21</v>
      </c>
      <c r="S28" s="2">
        <v>15</v>
      </c>
      <c r="T28" s="2">
        <v>0</v>
      </c>
      <c r="U28" s="2">
        <v>13</v>
      </c>
      <c r="V28" s="2">
        <f t="shared" si="5"/>
        <v>1</v>
      </c>
      <c r="W28" s="2">
        <f t="shared" si="5"/>
        <v>1</v>
      </c>
      <c r="X28" s="2">
        <f t="shared" si="5"/>
        <v>1</v>
      </c>
      <c r="Y28" s="2">
        <f t="shared" si="5"/>
        <v>1</v>
      </c>
      <c r="Z28" s="2">
        <f t="shared" si="5"/>
        <v>1</v>
      </c>
      <c r="AA28" s="2">
        <f t="shared" si="5"/>
        <v>0.28571428571428575</v>
      </c>
      <c r="AB28" s="2">
        <f t="shared" si="5"/>
        <v>0.28571428571428575</v>
      </c>
      <c r="AC28" s="4">
        <f t="shared" si="5"/>
        <v>0.28571428571428575</v>
      </c>
      <c r="AD28" s="2"/>
      <c r="AE28" s="2"/>
    </row>
    <row r="29" spans="12:31" x14ac:dyDescent="0.35">
      <c r="L29" s="2" t="s">
        <v>63</v>
      </c>
      <c r="M29" s="2" t="s">
        <v>64</v>
      </c>
      <c r="N29" s="2">
        <v>135</v>
      </c>
      <c r="O29" s="2">
        <v>13</v>
      </c>
      <c r="P29" s="2"/>
      <c r="Q29" s="2"/>
      <c r="R29" s="2">
        <f t="shared" si="4"/>
        <v>135</v>
      </c>
      <c r="S29" s="2">
        <v>18</v>
      </c>
      <c r="T29" s="2">
        <v>0</v>
      </c>
      <c r="U29" s="2">
        <v>13</v>
      </c>
      <c r="V29" s="2">
        <f t="shared" si="5"/>
        <v>1</v>
      </c>
      <c r="W29" s="2">
        <f t="shared" si="5"/>
        <v>0.86666666666666647</v>
      </c>
      <c r="X29" s="2">
        <f t="shared" si="5"/>
        <v>0.75024875621890519</v>
      </c>
      <c r="Y29" s="2">
        <f t="shared" si="5"/>
        <v>0.56025069457905252</v>
      </c>
      <c r="Z29" s="2">
        <f t="shared" si="5"/>
        <v>0.48326968311017521</v>
      </c>
      <c r="AA29" s="2">
        <f t="shared" si="5"/>
        <v>0.41635541929492026</v>
      </c>
      <c r="AB29" s="2">
        <f t="shared" si="5"/>
        <v>0.30787909820681775</v>
      </c>
      <c r="AC29" s="4">
        <f t="shared" si="5"/>
        <v>0.30787909820681775</v>
      </c>
      <c r="AD29" s="2"/>
      <c r="AE29" s="2"/>
    </row>
    <row r="30" spans="12:31" x14ac:dyDescent="0.35">
      <c r="L30" s="2" t="s">
        <v>73</v>
      </c>
      <c r="M30" s="2" t="s">
        <v>64</v>
      </c>
      <c r="N30" s="2">
        <v>565</v>
      </c>
      <c r="O30" s="2">
        <v>80</v>
      </c>
      <c r="P30" s="2"/>
      <c r="Q30" s="2"/>
      <c r="R30" s="2">
        <f t="shared" si="4"/>
        <v>565</v>
      </c>
      <c r="S30" s="2">
        <v>18</v>
      </c>
      <c r="T30" s="2">
        <v>0</v>
      </c>
      <c r="U30" s="2">
        <v>80</v>
      </c>
      <c r="V30" s="2">
        <f t="shared" si="5"/>
        <v>1</v>
      </c>
      <c r="W30" s="2">
        <f t="shared" si="5"/>
        <v>0.85004139848772986</v>
      </c>
      <c r="X30" s="2">
        <f t="shared" si="5"/>
        <v>0.69810172546755955</v>
      </c>
      <c r="Y30" s="2">
        <f t="shared" si="5"/>
        <v>0.59146509408671244</v>
      </c>
      <c r="Z30" s="2">
        <f t="shared" si="5"/>
        <v>0.48379033737985011</v>
      </c>
      <c r="AA30" s="2">
        <f t="shared" si="5"/>
        <v>0.39482064834811698</v>
      </c>
      <c r="AB30" s="2">
        <f t="shared" si="5"/>
        <v>0.33272323139727478</v>
      </c>
      <c r="AC30" s="4">
        <f t="shared" si="5"/>
        <v>0.30002092612850528</v>
      </c>
      <c r="AD30" s="2"/>
      <c r="AE30" s="2"/>
    </row>
    <row r="31" spans="12:31" x14ac:dyDescent="0.35">
      <c r="L31" s="2" t="s">
        <v>80</v>
      </c>
      <c r="M31" s="2" t="s">
        <v>64</v>
      </c>
      <c r="N31" s="2">
        <v>62</v>
      </c>
      <c r="O31" s="2">
        <v>13</v>
      </c>
      <c r="P31" s="2"/>
      <c r="Q31" s="2"/>
      <c r="R31" s="2">
        <f t="shared" si="4"/>
        <v>62</v>
      </c>
      <c r="S31" s="2">
        <v>16</v>
      </c>
      <c r="T31" s="2">
        <v>0</v>
      </c>
      <c r="U31" s="2">
        <v>13</v>
      </c>
      <c r="V31" s="2">
        <f t="shared" si="5"/>
        <v>1</v>
      </c>
      <c r="W31" s="2">
        <f t="shared" si="5"/>
        <v>1</v>
      </c>
      <c r="X31" s="2">
        <f t="shared" si="5"/>
        <v>0.74193548387096775</v>
      </c>
      <c r="Y31" s="2">
        <f t="shared" si="5"/>
        <v>0.74193548387096775</v>
      </c>
      <c r="Z31" s="2">
        <f t="shared" si="5"/>
        <v>0.54732945531464827</v>
      </c>
      <c r="AA31" s="2">
        <f t="shared" si="5"/>
        <v>0.4013749338974088</v>
      </c>
      <c r="AB31" s="2">
        <f t="shared" si="5"/>
        <v>0.4013749338974088</v>
      </c>
      <c r="AC31" s="4">
        <f t="shared" si="5"/>
        <v>0.2925274941964166</v>
      </c>
      <c r="AD31" s="2"/>
      <c r="AE31" s="2"/>
    </row>
    <row r="32" spans="12:31" x14ac:dyDescent="0.35">
      <c r="L32" s="2" t="s">
        <v>85</v>
      </c>
      <c r="M32" s="2" t="s">
        <v>86</v>
      </c>
      <c r="N32" s="2">
        <v>58</v>
      </c>
      <c r="O32" s="2">
        <v>13</v>
      </c>
      <c r="P32" s="2"/>
      <c r="Q32" s="2"/>
      <c r="R32" s="2">
        <f t="shared" si="4"/>
        <v>58</v>
      </c>
      <c r="S32" s="2">
        <v>19</v>
      </c>
      <c r="T32" s="2">
        <v>0</v>
      </c>
      <c r="U32" s="2">
        <v>13</v>
      </c>
      <c r="V32" s="2">
        <f t="shared" si="5"/>
        <v>1</v>
      </c>
      <c r="W32" s="2">
        <f t="shared" si="5"/>
        <v>1</v>
      </c>
      <c r="X32" s="2">
        <f t="shared" si="5"/>
        <v>0.6724137931034484</v>
      </c>
      <c r="Y32" s="2">
        <f t="shared" si="5"/>
        <v>0.6724137931034484</v>
      </c>
      <c r="Z32" s="2">
        <f t="shared" si="5"/>
        <v>0.4482758620689658</v>
      </c>
      <c r="AA32" s="2">
        <f t="shared" si="5"/>
        <v>0.4482758620689658</v>
      </c>
      <c r="AB32" s="2">
        <f t="shared" si="5"/>
        <v>0.29618226600985231</v>
      </c>
      <c r="AC32" s="4">
        <f t="shared" si="5"/>
        <v>0.29618226600985231</v>
      </c>
      <c r="AD32" s="2"/>
      <c r="AE32" s="2"/>
    </row>
    <row r="33" spans="12:31" x14ac:dyDescent="0.35">
      <c r="L33" s="2" t="s">
        <v>92</v>
      </c>
      <c r="M33" s="2" t="s">
        <v>86</v>
      </c>
      <c r="N33" s="2">
        <v>49</v>
      </c>
      <c r="O33" s="2">
        <v>13</v>
      </c>
      <c r="P33" s="2"/>
      <c r="Q33" s="2"/>
      <c r="R33" s="2">
        <f t="shared" si="4"/>
        <v>49</v>
      </c>
      <c r="S33" s="2">
        <v>16</v>
      </c>
      <c r="T33" s="2">
        <v>0</v>
      </c>
      <c r="U33" s="2">
        <v>13</v>
      </c>
      <c r="V33" s="2">
        <f t="shared" si="5"/>
        <v>1</v>
      </c>
      <c r="W33" s="2">
        <f t="shared" si="5"/>
        <v>1</v>
      </c>
      <c r="X33" s="2">
        <f t="shared" si="5"/>
        <v>1</v>
      </c>
      <c r="Y33" s="2">
        <f t="shared" si="5"/>
        <v>0.67346938775510212</v>
      </c>
      <c r="Z33" s="2">
        <f t="shared" si="5"/>
        <v>0.67346938775510212</v>
      </c>
      <c r="AA33" s="2">
        <f t="shared" si="5"/>
        <v>0.44897959183673458</v>
      </c>
      <c r="AB33" s="2">
        <f t="shared" si="5"/>
        <v>0.44897959183673458</v>
      </c>
      <c r="AC33" s="4">
        <f t="shared" si="5"/>
        <v>0.29613547546678237</v>
      </c>
      <c r="AD33" s="2"/>
      <c r="AE33" s="2"/>
    </row>
    <row r="34" spans="12:31" x14ac:dyDescent="0.35">
      <c r="L34" s="2" t="s">
        <v>98</v>
      </c>
      <c r="M34" s="2" t="s">
        <v>64</v>
      </c>
      <c r="N34" s="2">
        <v>730</v>
      </c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4"/>
      <c r="AD34" s="2"/>
      <c r="AE34" s="2"/>
    </row>
    <row r="35" spans="12:31" x14ac:dyDescent="0.35">
      <c r="L35" s="2" t="s">
        <v>102</v>
      </c>
      <c r="M35" s="2" t="s">
        <v>64</v>
      </c>
      <c r="N35" s="2">
        <v>29</v>
      </c>
      <c r="O35" s="2">
        <v>13</v>
      </c>
      <c r="P35" s="2"/>
      <c r="Q35" s="2"/>
      <c r="R35" s="2">
        <f t="shared" ref="R35:R37" si="6">N35</f>
        <v>29</v>
      </c>
      <c r="S35" s="2">
        <v>21</v>
      </c>
      <c r="T35" s="2">
        <v>0</v>
      </c>
      <c r="U35" s="2">
        <v>13</v>
      </c>
      <c r="V35" s="2">
        <f t="shared" si="5"/>
        <v>1</v>
      </c>
      <c r="W35" s="2">
        <f t="shared" si="5"/>
        <v>1</v>
      </c>
      <c r="X35" s="2">
        <f t="shared" si="5"/>
        <v>1</v>
      </c>
      <c r="Y35" s="2">
        <f t="shared" si="5"/>
        <v>1</v>
      </c>
      <c r="Z35" s="2">
        <f t="shared" si="5"/>
        <v>0.27586206896551718</v>
      </c>
      <c r="AA35" s="2">
        <f t="shared" si="5"/>
        <v>0.27586206896551718</v>
      </c>
      <c r="AB35" s="2">
        <f t="shared" si="5"/>
        <v>0.27586206896551718</v>
      </c>
      <c r="AC35" s="4">
        <f t="shared" si="5"/>
        <v>0.27586206896551718</v>
      </c>
      <c r="AD35" s="2"/>
      <c r="AE35" s="2"/>
    </row>
    <row r="36" spans="12:31" x14ac:dyDescent="0.35">
      <c r="L36" s="2" t="s">
        <v>106</v>
      </c>
      <c r="M36" s="2" t="s">
        <v>64</v>
      </c>
      <c r="N36" s="2">
        <v>1046</v>
      </c>
      <c r="O36" s="2">
        <v>80</v>
      </c>
      <c r="P36" s="2"/>
      <c r="Q36" s="2"/>
      <c r="R36" s="2">
        <f t="shared" si="6"/>
        <v>1046</v>
      </c>
      <c r="S36" s="2">
        <v>18</v>
      </c>
      <c r="T36" s="2">
        <v>0</v>
      </c>
      <c r="U36" s="2">
        <v>80</v>
      </c>
      <c r="V36" s="2">
        <f t="shared" si="5"/>
        <v>1</v>
      </c>
      <c r="W36" s="2">
        <f t="shared" si="5"/>
        <v>0.84001132477715146</v>
      </c>
      <c r="X36" s="2">
        <f t="shared" si="5"/>
        <v>0.70441686456994079</v>
      </c>
      <c r="Y36" s="2">
        <f t="shared" si="5"/>
        <v>0.57923662632157269</v>
      </c>
      <c r="Z36" s="2">
        <f t="shared" si="5"/>
        <v>0.48394649529921607</v>
      </c>
      <c r="AA36" s="2">
        <f t="shared" si="5"/>
        <v>0.39629886729427161</v>
      </c>
      <c r="AB36" s="2">
        <f t="shared" si="5"/>
        <v>0.32983156137460135</v>
      </c>
      <c r="AC36" s="4">
        <f t="shared" si="5"/>
        <v>0.30069060324849733</v>
      </c>
      <c r="AD36" s="2"/>
      <c r="AE36" s="2"/>
    </row>
    <row r="37" spans="12:31" x14ac:dyDescent="0.35">
      <c r="L37" s="2" t="s">
        <v>110</v>
      </c>
      <c r="M37" s="2" t="s">
        <v>64</v>
      </c>
      <c r="N37" s="2">
        <v>775</v>
      </c>
      <c r="O37" s="2">
        <v>80</v>
      </c>
      <c r="P37" s="2"/>
      <c r="Q37" s="2"/>
      <c r="R37" s="2">
        <f t="shared" si="6"/>
        <v>775</v>
      </c>
      <c r="S37" s="2">
        <v>18</v>
      </c>
      <c r="T37" s="2">
        <v>0</v>
      </c>
      <c r="U37" s="2">
        <v>80</v>
      </c>
      <c r="V37" s="2">
        <f t="shared" si="5"/>
        <v>1</v>
      </c>
      <c r="W37" s="2">
        <f t="shared" si="5"/>
        <v>0.84776957383436835</v>
      </c>
      <c r="X37" s="2">
        <f t="shared" si="5"/>
        <v>0.70064115329122933</v>
      </c>
      <c r="Y37" s="2">
        <f t="shared" si="5"/>
        <v>0.57786633549183797</v>
      </c>
      <c r="Z37" s="2">
        <f t="shared" si="5"/>
        <v>0.47561320867959761</v>
      </c>
      <c r="AA37" s="2">
        <f t="shared" si="5"/>
        <v>0.40039991283524684</v>
      </c>
      <c r="AB37" s="2">
        <f t="shared" si="5"/>
        <v>0.32822319595902494</v>
      </c>
      <c r="AC37" s="4">
        <f t="shared" si="5"/>
        <v>0.29692500543105399</v>
      </c>
      <c r="AD37" s="2"/>
      <c r="AE37" s="2"/>
    </row>
    <row r="38" spans="12:31" x14ac:dyDescent="0.35">
      <c r="L38" s="2"/>
      <c r="M38" s="2"/>
      <c r="N38" s="2"/>
      <c r="O38" s="2"/>
      <c r="P38" s="2"/>
      <c r="Q38" s="2"/>
      <c r="R38" s="2">
        <v>1000</v>
      </c>
      <c r="S38" s="2">
        <v>18</v>
      </c>
      <c r="T38" s="2">
        <v>0</v>
      </c>
      <c r="U38" s="2">
        <v>50</v>
      </c>
      <c r="V38" s="2">
        <f t="shared" si="5"/>
        <v>1</v>
      </c>
      <c r="W38" s="2">
        <f t="shared" si="5"/>
        <v>0.83320975354925086</v>
      </c>
      <c r="X38" s="2">
        <f t="shared" si="5"/>
        <v>0.69294234775306707</v>
      </c>
      <c r="Y38" s="2">
        <f t="shared" si="5"/>
        <v>0.57519019972388563</v>
      </c>
      <c r="Z38" s="2">
        <f t="shared" si="5"/>
        <v>0.47651891681935354</v>
      </c>
      <c r="AA38" s="2">
        <f t="shared" si="5"/>
        <v>0.39399003291301493</v>
      </c>
      <c r="AB38" s="2">
        <f t="shared" si="5"/>
        <v>0.3250935110492752</v>
      </c>
      <c r="AC38" s="4">
        <f t="shared" si="5"/>
        <v>0.29507549766547692</v>
      </c>
      <c r="AD38" s="2"/>
      <c r="AE38" s="2"/>
    </row>
    <row r="42" spans="12:31" x14ac:dyDescent="0.35">
      <c r="L42" s="2"/>
      <c r="M42" s="2"/>
      <c r="N42" s="2"/>
      <c r="O42" s="2"/>
      <c r="P42" s="2"/>
      <c r="Q42" s="2"/>
      <c r="R42" s="2"/>
      <c r="S42" s="2"/>
      <c r="T42" s="2"/>
      <c r="U42" s="2"/>
      <c r="V42" s="2" t="s">
        <v>113</v>
      </c>
      <c r="W42" s="2"/>
      <c r="X42" s="2"/>
      <c r="Y42" s="2"/>
      <c r="Z42" s="2"/>
      <c r="AA42" s="2"/>
      <c r="AB42" s="2"/>
      <c r="AC42" s="2"/>
    </row>
    <row r="43" spans="12:31" x14ac:dyDescent="0.35">
      <c r="L43" s="2" t="s">
        <v>11</v>
      </c>
      <c r="M43" s="2" t="s">
        <v>12</v>
      </c>
      <c r="N43" s="2" t="s">
        <v>13</v>
      </c>
      <c r="O43" s="2" t="s">
        <v>14</v>
      </c>
      <c r="P43" s="2"/>
      <c r="Q43" s="2"/>
      <c r="R43" s="2" t="s">
        <v>114</v>
      </c>
      <c r="S43" s="2" t="s">
        <v>111</v>
      </c>
      <c r="T43" s="2" t="s">
        <v>115</v>
      </c>
      <c r="U43" s="2"/>
      <c r="V43" s="2">
        <v>0</v>
      </c>
      <c r="W43" s="2">
        <v>0.01</v>
      </c>
      <c r="X43" s="2">
        <v>0.02</v>
      </c>
      <c r="Y43" s="2">
        <v>0.03</v>
      </c>
      <c r="Z43" s="2">
        <v>0.04</v>
      </c>
      <c r="AA43" s="2">
        <v>0.05</v>
      </c>
      <c r="AB43" s="2"/>
      <c r="AC43" s="5"/>
    </row>
    <row r="44" spans="12:31" x14ac:dyDescent="0.35">
      <c r="L44" s="2" t="s">
        <v>25</v>
      </c>
      <c r="M44" s="2" t="s">
        <v>26</v>
      </c>
      <c r="N44" s="2">
        <v>32</v>
      </c>
      <c r="O44" s="2">
        <v>13</v>
      </c>
      <c r="P44" s="2"/>
      <c r="Q44" s="2"/>
      <c r="R44" s="2">
        <f>N44</f>
        <v>32</v>
      </c>
      <c r="S44" s="2">
        <v>17</v>
      </c>
      <c r="T44" s="2">
        <v>0</v>
      </c>
      <c r="U44" s="2"/>
      <c r="V44" s="2">
        <f t="shared" ref="V44:AA58" si="7">_xlfn.HYPGEOM.DIST($T44,$S44,V$43*$R44,$R44,1)</f>
        <v>1</v>
      </c>
      <c r="W44" s="2">
        <f t="shared" si="7"/>
        <v>1</v>
      </c>
      <c r="X44" s="2">
        <f t="shared" si="7"/>
        <v>1</v>
      </c>
      <c r="Y44" s="2">
        <f t="shared" si="7"/>
        <v>1</v>
      </c>
      <c r="Z44" s="2">
        <f t="shared" si="7"/>
        <v>0.46875000000000011</v>
      </c>
      <c r="AA44" s="4">
        <f t="shared" si="7"/>
        <v>0.46875000000000011</v>
      </c>
      <c r="AB44" s="2"/>
      <c r="AC44" s="5"/>
    </row>
    <row r="45" spans="12:31" x14ac:dyDescent="0.35">
      <c r="L45" s="2" t="s">
        <v>34</v>
      </c>
      <c r="M45" s="2" t="s">
        <v>35</v>
      </c>
      <c r="N45" s="2">
        <v>76</v>
      </c>
      <c r="O45" s="2">
        <v>13</v>
      </c>
      <c r="P45" s="2"/>
      <c r="Q45" s="2"/>
      <c r="R45" s="2">
        <f t="shared" ref="R45:R53" si="8">N45</f>
        <v>76</v>
      </c>
      <c r="S45" s="2">
        <v>16</v>
      </c>
      <c r="T45" s="2">
        <v>0</v>
      </c>
      <c r="U45" s="2"/>
      <c r="V45" s="2">
        <f t="shared" si="7"/>
        <v>1</v>
      </c>
      <c r="W45" s="2">
        <f t="shared" si="7"/>
        <v>1</v>
      </c>
      <c r="X45" s="2">
        <f t="shared" si="7"/>
        <v>0.78947368421052588</v>
      </c>
      <c r="Y45" s="2">
        <f t="shared" si="7"/>
        <v>0.62105263157894752</v>
      </c>
      <c r="Z45" s="2">
        <f t="shared" si="7"/>
        <v>0.48677098150782344</v>
      </c>
      <c r="AA45" s="4">
        <f t="shared" si="7"/>
        <v>0.48677098150782344</v>
      </c>
      <c r="AB45" s="2"/>
      <c r="AC45" s="5"/>
    </row>
    <row r="46" spans="12:31" x14ac:dyDescent="0.35">
      <c r="L46" s="2" t="s">
        <v>43</v>
      </c>
      <c r="M46" s="2" t="s">
        <v>35</v>
      </c>
      <c r="N46" s="2">
        <v>72</v>
      </c>
      <c r="O46" s="2">
        <v>13</v>
      </c>
      <c r="P46" s="2"/>
      <c r="Q46" s="2"/>
      <c r="R46" s="2">
        <f t="shared" si="8"/>
        <v>72</v>
      </c>
      <c r="S46" s="2">
        <v>15</v>
      </c>
      <c r="T46" s="2">
        <v>0</v>
      </c>
      <c r="U46" s="2"/>
      <c r="V46" s="2">
        <f t="shared" si="7"/>
        <v>1</v>
      </c>
      <c r="W46" s="2">
        <f t="shared" si="7"/>
        <v>1</v>
      </c>
      <c r="X46" s="2">
        <f t="shared" si="7"/>
        <v>0.79166666666666663</v>
      </c>
      <c r="Y46" s="2">
        <f t="shared" si="7"/>
        <v>0.62441314553990634</v>
      </c>
      <c r="Z46" s="2">
        <f t="shared" si="7"/>
        <v>0.62441314553990634</v>
      </c>
      <c r="AA46" s="4">
        <f t="shared" si="7"/>
        <v>0.49061032863849774</v>
      </c>
      <c r="AB46" s="2"/>
      <c r="AC46" s="5"/>
    </row>
    <row r="47" spans="12:31" x14ac:dyDescent="0.35">
      <c r="L47" s="2" t="s">
        <v>49</v>
      </c>
      <c r="M47" s="2" t="s">
        <v>26</v>
      </c>
      <c r="N47" s="2">
        <v>93</v>
      </c>
      <c r="O47" s="2">
        <v>13</v>
      </c>
      <c r="P47" s="2"/>
      <c r="Q47" s="2"/>
      <c r="R47" s="2">
        <f t="shared" si="8"/>
        <v>93</v>
      </c>
      <c r="S47" s="2">
        <v>15</v>
      </c>
      <c r="T47" s="2">
        <v>0</v>
      </c>
      <c r="U47" s="2"/>
      <c r="V47" s="2">
        <f t="shared" si="7"/>
        <v>1</v>
      </c>
      <c r="W47" s="2">
        <f t="shared" si="7"/>
        <v>1</v>
      </c>
      <c r="X47" s="2">
        <f t="shared" si="7"/>
        <v>0.83870967741935465</v>
      </c>
      <c r="Y47" s="2">
        <f t="shared" si="7"/>
        <v>0.7019635343618511</v>
      </c>
      <c r="Z47" s="2">
        <f t="shared" si="7"/>
        <v>0.5862552594670406</v>
      </c>
      <c r="AA47" s="4">
        <f t="shared" si="7"/>
        <v>0.48854604955586695</v>
      </c>
      <c r="AB47" s="2"/>
      <c r="AC47" s="5"/>
    </row>
    <row r="48" spans="12:31" x14ac:dyDescent="0.35">
      <c r="L48" s="2" t="s">
        <v>56</v>
      </c>
      <c r="M48" s="2" t="s">
        <v>26</v>
      </c>
      <c r="N48" s="2">
        <v>21</v>
      </c>
      <c r="O48" s="2">
        <v>13</v>
      </c>
      <c r="P48" s="2"/>
      <c r="Q48" s="2"/>
      <c r="R48" s="2">
        <f t="shared" si="8"/>
        <v>21</v>
      </c>
      <c r="S48" s="2">
        <v>11</v>
      </c>
      <c r="T48" s="2">
        <v>0</v>
      </c>
      <c r="U48" s="2"/>
      <c r="V48" s="2">
        <f t="shared" si="7"/>
        <v>1</v>
      </c>
      <c r="W48" s="2">
        <f t="shared" si="7"/>
        <v>1</v>
      </c>
      <c r="X48" s="2">
        <f t="shared" si="7"/>
        <v>1</v>
      </c>
      <c r="Y48" s="2">
        <f t="shared" si="7"/>
        <v>1</v>
      </c>
      <c r="Z48" s="2">
        <f t="shared" si="7"/>
        <v>1</v>
      </c>
      <c r="AA48" s="4">
        <f t="shared" si="7"/>
        <v>0.47619047619047616</v>
      </c>
      <c r="AB48" s="2"/>
      <c r="AC48" s="5"/>
    </row>
    <row r="49" spans="12:29" x14ac:dyDescent="0.35">
      <c r="L49" s="2" t="s">
        <v>63</v>
      </c>
      <c r="M49" s="2" t="s">
        <v>64</v>
      </c>
      <c r="N49" s="2">
        <v>135</v>
      </c>
      <c r="O49" s="2">
        <v>13</v>
      </c>
      <c r="P49" s="2"/>
      <c r="Q49" s="2"/>
      <c r="R49" s="2">
        <f t="shared" si="8"/>
        <v>135</v>
      </c>
      <c r="S49" s="2">
        <v>15</v>
      </c>
      <c r="T49" s="2">
        <v>0</v>
      </c>
      <c r="U49" s="2"/>
      <c r="V49" s="2">
        <f t="shared" si="7"/>
        <v>1</v>
      </c>
      <c r="W49" s="2">
        <f t="shared" si="7"/>
        <v>0.8888888888888884</v>
      </c>
      <c r="X49" s="2">
        <f t="shared" si="7"/>
        <v>0.78938640132669946</v>
      </c>
      <c r="Y49" s="2">
        <f t="shared" si="7"/>
        <v>0.62077173938917829</v>
      </c>
      <c r="Z49" s="2">
        <f t="shared" si="7"/>
        <v>0.54969100587133335</v>
      </c>
      <c r="AA49" s="4">
        <f t="shared" si="7"/>
        <v>0.48626512057848725</v>
      </c>
      <c r="AB49" s="2"/>
      <c r="AC49" s="5"/>
    </row>
    <row r="50" spans="12:29" x14ac:dyDescent="0.35">
      <c r="L50" s="2" t="s">
        <v>73</v>
      </c>
      <c r="M50" s="2" t="s">
        <v>64</v>
      </c>
      <c r="N50" s="2">
        <v>565</v>
      </c>
      <c r="O50" s="2">
        <v>80</v>
      </c>
      <c r="P50" s="2"/>
      <c r="Q50" s="2"/>
      <c r="R50" s="2">
        <f t="shared" si="8"/>
        <v>565</v>
      </c>
      <c r="S50" s="2">
        <v>14</v>
      </c>
      <c r="T50" s="2">
        <v>0</v>
      </c>
      <c r="U50" s="2"/>
      <c r="V50" s="2">
        <f t="shared" si="7"/>
        <v>1</v>
      </c>
      <c r="W50" s="2">
        <f t="shared" si="7"/>
        <v>0.88169706301593442</v>
      </c>
      <c r="X50" s="2">
        <f t="shared" si="7"/>
        <v>0.75691448494876812</v>
      </c>
      <c r="Y50" s="2">
        <f t="shared" si="7"/>
        <v>0.66567528102799201</v>
      </c>
      <c r="Z50" s="2">
        <f t="shared" si="7"/>
        <v>0.56968977861360792</v>
      </c>
      <c r="AA50" s="4">
        <f t="shared" si="7"/>
        <v>0.48669153183109609</v>
      </c>
      <c r="AB50" s="2"/>
      <c r="AC50" s="5"/>
    </row>
    <row r="51" spans="12:29" x14ac:dyDescent="0.35">
      <c r="L51" s="2" t="s">
        <v>80</v>
      </c>
      <c r="M51" s="2" t="s">
        <v>64</v>
      </c>
      <c r="N51" s="2">
        <v>62</v>
      </c>
      <c r="O51" s="2">
        <v>13</v>
      </c>
      <c r="P51" s="2"/>
      <c r="Q51" s="2"/>
      <c r="R51" s="2">
        <f t="shared" si="8"/>
        <v>62</v>
      </c>
      <c r="S51" s="2">
        <v>13</v>
      </c>
      <c r="T51" s="2">
        <v>0</v>
      </c>
      <c r="U51" s="2"/>
      <c r="V51" s="2">
        <f t="shared" si="7"/>
        <v>1</v>
      </c>
      <c r="W51" s="2">
        <f t="shared" si="7"/>
        <v>1</v>
      </c>
      <c r="X51" s="2">
        <f t="shared" si="7"/>
        <v>0.79032258064516103</v>
      </c>
      <c r="Y51" s="2">
        <f t="shared" si="7"/>
        <v>0.79032258064516103</v>
      </c>
      <c r="Z51" s="2">
        <f t="shared" si="7"/>
        <v>0.62189317821258594</v>
      </c>
      <c r="AA51" s="4">
        <f t="shared" si="7"/>
        <v>0.48714965626652573</v>
      </c>
      <c r="AB51" s="2"/>
      <c r="AC51" s="5"/>
    </row>
    <row r="52" spans="12:29" x14ac:dyDescent="0.35">
      <c r="L52" s="2" t="s">
        <v>85</v>
      </c>
      <c r="M52" s="2" t="s">
        <v>86</v>
      </c>
      <c r="N52" s="2">
        <v>58</v>
      </c>
      <c r="O52" s="2">
        <v>13</v>
      </c>
      <c r="P52" s="2"/>
      <c r="Q52" s="2"/>
      <c r="R52" s="2">
        <f t="shared" si="8"/>
        <v>58</v>
      </c>
      <c r="S52" s="2">
        <v>17</v>
      </c>
      <c r="T52" s="2">
        <v>0</v>
      </c>
      <c r="U52" s="2"/>
      <c r="V52" s="2">
        <f t="shared" si="7"/>
        <v>1</v>
      </c>
      <c r="W52" s="2">
        <f t="shared" si="7"/>
        <v>1</v>
      </c>
      <c r="X52" s="2">
        <f t="shared" si="7"/>
        <v>0.70689655172413812</v>
      </c>
      <c r="Y52" s="2">
        <f t="shared" si="7"/>
        <v>0.70689655172413812</v>
      </c>
      <c r="Z52" s="2">
        <f t="shared" si="7"/>
        <v>0.49606775559588639</v>
      </c>
      <c r="AA52" s="4">
        <f t="shared" si="7"/>
        <v>0.49606775559588639</v>
      </c>
      <c r="AB52" s="2"/>
      <c r="AC52" s="5"/>
    </row>
    <row r="53" spans="12:29" x14ac:dyDescent="0.35">
      <c r="L53" s="2" t="s">
        <v>92</v>
      </c>
      <c r="M53" s="2" t="s">
        <v>86</v>
      </c>
      <c r="N53" s="2">
        <v>49</v>
      </c>
      <c r="O53" s="2">
        <v>13</v>
      </c>
      <c r="P53" s="2"/>
      <c r="Q53" s="2"/>
      <c r="R53" s="2">
        <f t="shared" si="8"/>
        <v>49</v>
      </c>
      <c r="S53" s="2">
        <v>15</v>
      </c>
      <c r="T53" s="2">
        <v>0</v>
      </c>
      <c r="U53" s="2"/>
      <c r="V53" s="2">
        <f t="shared" si="7"/>
        <v>0.99999999999999989</v>
      </c>
      <c r="W53" s="2">
        <f t="shared" si="7"/>
        <v>0.99999999999999989</v>
      </c>
      <c r="X53" s="2">
        <f t="shared" si="7"/>
        <v>0.99999999999999989</v>
      </c>
      <c r="Y53" s="2">
        <f t="shared" si="7"/>
        <v>0.69387755102040838</v>
      </c>
      <c r="Z53" s="2">
        <f t="shared" si="7"/>
        <v>0.69387755102040838</v>
      </c>
      <c r="AA53" s="4">
        <f t="shared" si="7"/>
        <v>0.47704081632653067</v>
      </c>
      <c r="AB53" s="2"/>
      <c r="AC53" s="5"/>
    </row>
    <row r="54" spans="12:29" x14ac:dyDescent="0.35">
      <c r="L54" s="2" t="s">
        <v>98</v>
      </c>
      <c r="M54" s="2" t="s">
        <v>64</v>
      </c>
      <c r="N54" s="2">
        <v>730</v>
      </c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4"/>
      <c r="AB54" s="2"/>
      <c r="AC54" s="5"/>
    </row>
    <row r="55" spans="12:29" x14ac:dyDescent="0.35">
      <c r="L55" s="2" t="s">
        <v>102</v>
      </c>
      <c r="M55" s="2" t="s">
        <v>64</v>
      </c>
      <c r="N55" s="2">
        <v>29</v>
      </c>
      <c r="O55" s="2">
        <v>13</v>
      </c>
      <c r="P55" s="2"/>
      <c r="Q55" s="2"/>
      <c r="R55" s="2">
        <f t="shared" ref="R55:R57" si="9">N55</f>
        <v>29</v>
      </c>
      <c r="S55" s="2">
        <v>15</v>
      </c>
      <c r="T55" s="2">
        <v>0</v>
      </c>
      <c r="U55" s="2"/>
      <c r="V55" s="2">
        <f t="shared" si="7"/>
        <v>1</v>
      </c>
      <c r="W55" s="2">
        <f t="shared" si="7"/>
        <v>1</v>
      </c>
      <c r="X55" s="2">
        <f t="shared" si="7"/>
        <v>1</v>
      </c>
      <c r="Y55" s="2">
        <f t="shared" si="7"/>
        <v>1</v>
      </c>
      <c r="Z55" s="2">
        <f t="shared" si="7"/>
        <v>0.48275862068965519</v>
      </c>
      <c r="AA55" s="4">
        <f t="shared" si="7"/>
        <v>0.48275862068965519</v>
      </c>
      <c r="AB55" s="2"/>
      <c r="AC55" s="5"/>
    </row>
    <row r="56" spans="12:29" x14ac:dyDescent="0.35">
      <c r="L56" s="2" t="s">
        <v>106</v>
      </c>
      <c r="M56" s="2" t="s">
        <v>64</v>
      </c>
      <c r="N56" s="2">
        <v>1046</v>
      </c>
      <c r="O56" s="2">
        <v>80</v>
      </c>
      <c r="P56" s="2"/>
      <c r="Q56" s="2"/>
      <c r="R56" s="2">
        <f t="shared" si="9"/>
        <v>1046</v>
      </c>
      <c r="S56" s="2">
        <v>14</v>
      </c>
      <c r="T56" s="2">
        <v>0</v>
      </c>
      <c r="U56" s="2"/>
      <c r="V56" s="2">
        <f t="shared" si="7"/>
        <v>1</v>
      </c>
      <c r="W56" s="2">
        <f t="shared" si="7"/>
        <v>0.87342397625906754</v>
      </c>
      <c r="X56" s="2">
        <f t="shared" si="7"/>
        <v>0.76186232700890633</v>
      </c>
      <c r="Y56" s="2">
        <f t="shared" si="7"/>
        <v>0.65451088025856041</v>
      </c>
      <c r="Z56" s="2">
        <f t="shared" si="7"/>
        <v>0.56928039252606855</v>
      </c>
      <c r="AA56" s="4">
        <f t="shared" si="7"/>
        <v>0.48749661792938104</v>
      </c>
      <c r="AB56" s="2"/>
      <c r="AC56" s="5"/>
    </row>
    <row r="57" spans="12:29" x14ac:dyDescent="0.35">
      <c r="L57" s="2" t="s">
        <v>110</v>
      </c>
      <c r="M57" s="2" t="s">
        <v>64</v>
      </c>
      <c r="N57" s="2">
        <v>775</v>
      </c>
      <c r="O57" s="2">
        <v>80</v>
      </c>
      <c r="P57" s="2"/>
      <c r="Q57" s="2"/>
      <c r="R57" s="2">
        <f t="shared" si="9"/>
        <v>775</v>
      </c>
      <c r="S57" s="2">
        <v>14</v>
      </c>
      <c r="T57" s="2">
        <v>0</v>
      </c>
      <c r="U57" s="2"/>
      <c r="V57" s="2">
        <f t="shared" si="7"/>
        <v>1</v>
      </c>
      <c r="W57" s="2">
        <f t="shared" si="7"/>
        <v>0.87975745710450914</v>
      </c>
      <c r="X57" s="2">
        <f t="shared" si="7"/>
        <v>0.75883617065049347</v>
      </c>
      <c r="Y57" s="2">
        <f t="shared" si="7"/>
        <v>0.65350305501449713</v>
      </c>
      <c r="Z57" s="2">
        <f t="shared" si="7"/>
        <v>0.56188438011456643</v>
      </c>
      <c r="AA57" s="4">
        <f t="shared" si="7"/>
        <v>0.49165442111077701</v>
      </c>
      <c r="AB57" s="2"/>
      <c r="AC57" s="5"/>
    </row>
    <row r="58" spans="12:29" x14ac:dyDescent="0.35">
      <c r="L58" s="2"/>
      <c r="M58" s="2"/>
      <c r="N58" s="2"/>
      <c r="O58" s="2"/>
      <c r="P58" s="2"/>
      <c r="Q58" s="2"/>
      <c r="R58" s="2">
        <v>1000</v>
      </c>
      <c r="S58" s="2">
        <v>14</v>
      </c>
      <c r="T58" s="2">
        <v>0</v>
      </c>
      <c r="U58" s="2"/>
      <c r="V58" s="2">
        <f t="shared" si="7"/>
        <v>0.99999999999999989</v>
      </c>
      <c r="W58" s="2">
        <f t="shared" si="7"/>
        <v>0.86794034486549365</v>
      </c>
      <c r="X58" s="2">
        <f t="shared" si="7"/>
        <v>0.75223078699616452</v>
      </c>
      <c r="Y58" s="2">
        <f t="shared" si="7"/>
        <v>0.65098457822732481</v>
      </c>
      <c r="Z58" s="2">
        <f t="shared" si="7"/>
        <v>0.56251651265104086</v>
      </c>
      <c r="AA58" s="4">
        <f t="shared" si="7"/>
        <v>0.48532316077854609</v>
      </c>
      <c r="AB58" s="2"/>
      <c r="AC58" s="5"/>
    </row>
    <row r="62" spans="12:29" x14ac:dyDescent="0.35">
      <c r="L62" s="2"/>
      <c r="M62" s="2"/>
      <c r="N62" s="2"/>
      <c r="O62" s="2"/>
      <c r="P62" s="2"/>
      <c r="Q62" s="2"/>
      <c r="R62" s="2"/>
      <c r="S62" s="2"/>
      <c r="T62" s="2"/>
      <c r="U62" s="2"/>
      <c r="V62" s="2" t="s">
        <v>113</v>
      </c>
      <c r="W62" s="2"/>
      <c r="X62" s="2"/>
      <c r="Y62" s="2"/>
      <c r="Z62" s="2"/>
      <c r="AA62" s="2"/>
    </row>
    <row r="63" spans="12:29" x14ac:dyDescent="0.35">
      <c r="L63" s="2" t="s">
        <v>11</v>
      </c>
      <c r="M63" s="2" t="s">
        <v>12</v>
      </c>
      <c r="N63" s="2" t="s">
        <v>13</v>
      </c>
      <c r="O63" s="2" t="s">
        <v>14</v>
      </c>
      <c r="P63" s="2"/>
      <c r="Q63" s="2"/>
      <c r="R63" s="2" t="s">
        <v>114</v>
      </c>
      <c r="S63" s="2" t="s">
        <v>111</v>
      </c>
      <c r="T63" s="2" t="s">
        <v>115</v>
      </c>
      <c r="U63" s="2"/>
      <c r="V63" s="2">
        <v>0</v>
      </c>
      <c r="W63" s="2">
        <v>0.01</v>
      </c>
      <c r="X63" s="2">
        <v>0.02</v>
      </c>
      <c r="Y63" s="2">
        <v>0.03</v>
      </c>
      <c r="Z63" s="2">
        <v>0.04</v>
      </c>
      <c r="AA63" s="2">
        <v>0.05</v>
      </c>
    </row>
    <row r="64" spans="12:29" x14ac:dyDescent="0.35">
      <c r="L64" s="2" t="s">
        <v>25</v>
      </c>
      <c r="M64" s="2" t="s">
        <v>26</v>
      </c>
      <c r="N64" s="2">
        <v>32</v>
      </c>
      <c r="O64" s="2">
        <v>13</v>
      </c>
      <c r="P64" s="2"/>
      <c r="Q64" s="2"/>
      <c r="R64" s="2">
        <f>N64</f>
        <v>32</v>
      </c>
      <c r="S64" s="2">
        <v>13</v>
      </c>
      <c r="T64" s="2">
        <v>0</v>
      </c>
      <c r="U64" s="2"/>
      <c r="V64" s="2">
        <f t="shared" ref="V64:AA78" si="10">_xlfn.HYPGEOM.DIST($T64,$S64,V$43*$R64,$R64,1)</f>
        <v>1</v>
      </c>
      <c r="W64" s="2">
        <f t="shared" si="10"/>
        <v>1</v>
      </c>
      <c r="X64" s="2">
        <f t="shared" si="10"/>
        <v>1</v>
      </c>
      <c r="Y64" s="2">
        <f t="shared" si="10"/>
        <v>1</v>
      </c>
      <c r="Z64" s="2">
        <f t="shared" si="10"/>
        <v>0.59375</v>
      </c>
      <c r="AA64" s="4">
        <f t="shared" si="10"/>
        <v>0.59375</v>
      </c>
    </row>
    <row r="65" spans="12:27" x14ac:dyDescent="0.35">
      <c r="L65" s="2" t="s">
        <v>34</v>
      </c>
      <c r="M65" s="2" t="s">
        <v>35</v>
      </c>
      <c r="N65" s="2">
        <v>76</v>
      </c>
      <c r="O65" s="2">
        <v>13</v>
      </c>
      <c r="P65" s="2"/>
      <c r="Q65" s="2"/>
      <c r="R65" s="2">
        <f t="shared" ref="R65:R73" si="11">N65</f>
        <v>76</v>
      </c>
      <c r="S65" s="2">
        <v>13</v>
      </c>
      <c r="T65" s="2">
        <v>0</v>
      </c>
      <c r="U65" s="2"/>
      <c r="V65" s="2">
        <f t="shared" si="10"/>
        <v>1</v>
      </c>
      <c r="W65" s="2">
        <f t="shared" si="10"/>
        <v>1</v>
      </c>
      <c r="X65" s="2">
        <f t="shared" si="10"/>
        <v>0.82894736842105254</v>
      </c>
      <c r="Y65" s="2">
        <f t="shared" si="10"/>
        <v>0.68526315789473702</v>
      </c>
      <c r="Z65" s="2">
        <f t="shared" si="10"/>
        <v>0.56487908961593181</v>
      </c>
      <c r="AA65" s="4">
        <f t="shared" si="10"/>
        <v>0.56487908961593181</v>
      </c>
    </row>
    <row r="66" spans="12:27" x14ac:dyDescent="0.35">
      <c r="L66" s="2" t="s">
        <v>43</v>
      </c>
      <c r="M66" s="2" t="s">
        <v>35</v>
      </c>
      <c r="N66" s="2">
        <v>72</v>
      </c>
      <c r="O66" s="2">
        <v>13</v>
      </c>
      <c r="P66" s="2"/>
      <c r="Q66" s="2"/>
      <c r="R66" s="2">
        <f t="shared" si="11"/>
        <v>72</v>
      </c>
      <c r="S66" s="2">
        <v>13</v>
      </c>
      <c r="T66" s="2">
        <v>0</v>
      </c>
      <c r="U66" s="2"/>
      <c r="V66" s="2">
        <f t="shared" si="10"/>
        <v>1</v>
      </c>
      <c r="W66" s="2">
        <f t="shared" si="10"/>
        <v>1</v>
      </c>
      <c r="X66" s="2">
        <f t="shared" si="10"/>
        <v>0.81944444444444464</v>
      </c>
      <c r="Y66" s="2">
        <f t="shared" si="10"/>
        <v>0.66940532081377169</v>
      </c>
      <c r="Z66" s="2">
        <f t="shared" si="10"/>
        <v>0.66940532081377169</v>
      </c>
      <c r="AA66" s="4">
        <f t="shared" si="10"/>
        <v>0.54508718980549975</v>
      </c>
    </row>
    <row r="67" spans="12:27" x14ac:dyDescent="0.35">
      <c r="L67" s="2" t="s">
        <v>49</v>
      </c>
      <c r="M67" s="2" t="s">
        <v>26</v>
      </c>
      <c r="N67" s="2">
        <v>93</v>
      </c>
      <c r="O67" s="2">
        <v>13</v>
      </c>
      <c r="P67" s="2"/>
      <c r="Q67" s="2"/>
      <c r="R67" s="2">
        <f t="shared" si="11"/>
        <v>93</v>
      </c>
      <c r="S67" s="2">
        <v>20</v>
      </c>
      <c r="T67" s="2">
        <v>0</v>
      </c>
      <c r="U67" s="2"/>
      <c r="V67" s="2">
        <f t="shared" si="10"/>
        <v>1</v>
      </c>
      <c r="W67" s="2">
        <f t="shared" si="10"/>
        <v>1</v>
      </c>
      <c r="X67" s="2">
        <f t="shared" si="10"/>
        <v>0.78494623655913953</v>
      </c>
      <c r="Y67" s="2">
        <f t="shared" si="10"/>
        <v>0.61430575035063095</v>
      </c>
      <c r="Z67" s="2">
        <f t="shared" si="10"/>
        <v>0.47929349752631634</v>
      </c>
      <c r="AA67" s="4">
        <f t="shared" si="10"/>
        <v>0.37278383140935722</v>
      </c>
    </row>
    <row r="68" spans="12:27" x14ac:dyDescent="0.35">
      <c r="L68" s="2" t="s">
        <v>56</v>
      </c>
      <c r="M68" s="2" t="s">
        <v>26</v>
      </c>
      <c r="N68" s="2">
        <v>21</v>
      </c>
      <c r="O68" s="2">
        <v>13</v>
      </c>
      <c r="P68" s="2"/>
      <c r="Q68" s="2"/>
      <c r="R68" s="2">
        <f t="shared" si="11"/>
        <v>21</v>
      </c>
      <c r="S68" s="2">
        <v>3</v>
      </c>
      <c r="T68" s="2">
        <v>0</v>
      </c>
      <c r="U68" s="2"/>
      <c r="V68" s="2">
        <f t="shared" si="10"/>
        <v>1</v>
      </c>
      <c r="W68" s="2">
        <f t="shared" si="10"/>
        <v>1</v>
      </c>
      <c r="X68" s="2">
        <f t="shared" si="10"/>
        <v>1</v>
      </c>
      <c r="Y68" s="2">
        <f t="shared" si="10"/>
        <v>1</v>
      </c>
      <c r="Z68" s="2">
        <f t="shared" si="10"/>
        <v>1</v>
      </c>
      <c r="AA68" s="4">
        <f t="shared" si="10"/>
        <v>0.85714285714285698</v>
      </c>
    </row>
    <row r="69" spans="12:27" x14ac:dyDescent="0.35">
      <c r="L69" s="2" t="s">
        <v>63</v>
      </c>
      <c r="M69" s="2" t="s">
        <v>64</v>
      </c>
      <c r="N69" s="2">
        <v>135</v>
      </c>
      <c r="O69" s="2">
        <v>13</v>
      </c>
      <c r="P69" s="2"/>
      <c r="Q69" s="2"/>
      <c r="R69" s="2">
        <f t="shared" si="11"/>
        <v>135</v>
      </c>
      <c r="S69" s="2">
        <v>20</v>
      </c>
      <c r="T69" s="2">
        <v>0</v>
      </c>
      <c r="U69" s="2"/>
      <c r="V69" s="2">
        <f t="shared" si="10"/>
        <v>1</v>
      </c>
      <c r="W69" s="2">
        <f t="shared" si="10"/>
        <v>0.85185185185185175</v>
      </c>
      <c r="X69" s="2">
        <f t="shared" si="10"/>
        <v>0.72470978441127687</v>
      </c>
      <c r="Y69" s="2">
        <f t="shared" si="10"/>
        <v>0.52243831348308956</v>
      </c>
      <c r="Z69" s="2">
        <f t="shared" si="10"/>
        <v>0.44267673890551851</v>
      </c>
      <c r="AA69" s="4">
        <f t="shared" si="10"/>
        <v>0.37457262522774659</v>
      </c>
    </row>
    <row r="70" spans="12:27" x14ac:dyDescent="0.35">
      <c r="L70" s="2" t="s">
        <v>73</v>
      </c>
      <c r="M70" s="2" t="s">
        <v>64</v>
      </c>
      <c r="N70" s="2">
        <v>565</v>
      </c>
      <c r="O70" s="2">
        <v>80</v>
      </c>
      <c r="P70" s="2"/>
      <c r="Q70" s="2"/>
      <c r="R70" s="2">
        <f t="shared" si="11"/>
        <v>565</v>
      </c>
      <c r="S70" s="2">
        <v>80</v>
      </c>
      <c r="T70" s="2">
        <v>0</v>
      </c>
      <c r="U70" s="2"/>
      <c r="V70" s="2">
        <f t="shared" si="10"/>
        <v>1</v>
      </c>
      <c r="W70" s="2">
        <f t="shared" si="10"/>
        <v>0.46471984876170175</v>
      </c>
      <c r="X70" s="2">
        <f t="shared" si="10"/>
        <v>0.18346693564044345</v>
      </c>
      <c r="Y70" s="2">
        <f t="shared" si="10"/>
        <v>8.386288356206785E-2</v>
      </c>
      <c r="Z70" s="2">
        <f t="shared" si="10"/>
        <v>3.2443966459433433E-2</v>
      </c>
      <c r="AA70" s="4">
        <f t="shared" si="10"/>
        <v>1.2408881836972708E-2</v>
      </c>
    </row>
    <row r="71" spans="12:27" x14ac:dyDescent="0.35">
      <c r="L71" s="2" t="s">
        <v>80</v>
      </c>
      <c r="M71" s="2" t="s">
        <v>64</v>
      </c>
      <c r="N71" s="2">
        <v>62</v>
      </c>
      <c r="O71" s="2">
        <v>13</v>
      </c>
      <c r="P71" s="2"/>
      <c r="Q71" s="2"/>
      <c r="R71" s="2">
        <f t="shared" si="11"/>
        <v>62</v>
      </c>
      <c r="S71" s="2">
        <v>13</v>
      </c>
      <c r="T71" s="2">
        <v>0</v>
      </c>
      <c r="U71" s="2"/>
      <c r="V71" s="2">
        <f t="shared" si="10"/>
        <v>1</v>
      </c>
      <c r="W71" s="2">
        <f t="shared" si="10"/>
        <v>1</v>
      </c>
      <c r="X71" s="2">
        <f t="shared" si="10"/>
        <v>0.79032258064516103</v>
      </c>
      <c r="Y71" s="2">
        <f t="shared" si="10"/>
        <v>0.79032258064516103</v>
      </c>
      <c r="Z71" s="2">
        <f t="shared" si="10"/>
        <v>0.62189317821258594</v>
      </c>
      <c r="AA71" s="4">
        <f t="shared" si="10"/>
        <v>0.48714965626652573</v>
      </c>
    </row>
    <row r="72" spans="12:27" x14ac:dyDescent="0.35">
      <c r="L72" s="8" t="s">
        <v>85</v>
      </c>
      <c r="M72" s="8" t="s">
        <v>86</v>
      </c>
      <c r="N72" s="8">
        <v>58</v>
      </c>
      <c r="O72" s="8">
        <v>13</v>
      </c>
      <c r="P72" s="8"/>
      <c r="Q72" s="8"/>
      <c r="R72" s="8">
        <f t="shared" si="11"/>
        <v>58</v>
      </c>
      <c r="S72" s="8">
        <v>13</v>
      </c>
      <c r="T72" s="8">
        <v>0</v>
      </c>
      <c r="U72" s="2"/>
      <c r="V72" s="2">
        <f t="shared" si="10"/>
        <v>1</v>
      </c>
      <c r="W72" s="2">
        <f t="shared" si="10"/>
        <v>1</v>
      </c>
      <c r="X72" s="2">
        <f t="shared" si="10"/>
        <v>0.77586206896551746</v>
      </c>
      <c r="Y72" s="2">
        <f t="shared" si="10"/>
        <v>0.77586206896551746</v>
      </c>
      <c r="Z72" s="2">
        <f t="shared" si="10"/>
        <v>0.59891107078039962</v>
      </c>
      <c r="AA72" s="4">
        <f t="shared" si="10"/>
        <v>0.59891107078039962</v>
      </c>
    </row>
    <row r="73" spans="12:27" x14ac:dyDescent="0.35">
      <c r="L73" s="8" t="s">
        <v>92</v>
      </c>
      <c r="M73" s="8" t="s">
        <v>86</v>
      </c>
      <c r="N73" s="8">
        <v>49</v>
      </c>
      <c r="O73" s="8">
        <v>13</v>
      </c>
      <c r="P73" s="8"/>
      <c r="Q73" s="8"/>
      <c r="R73" s="8">
        <f t="shared" si="11"/>
        <v>49</v>
      </c>
      <c r="S73" s="8">
        <v>13</v>
      </c>
      <c r="T73" s="8">
        <v>0</v>
      </c>
      <c r="U73" s="2"/>
      <c r="V73" s="2">
        <f t="shared" si="10"/>
        <v>1</v>
      </c>
      <c r="W73" s="2">
        <f t="shared" si="10"/>
        <v>1</v>
      </c>
      <c r="X73" s="2">
        <f t="shared" si="10"/>
        <v>1</v>
      </c>
      <c r="Y73" s="2">
        <f t="shared" si="10"/>
        <v>0.73469387755102067</v>
      </c>
      <c r="Z73" s="2">
        <f t="shared" si="10"/>
        <v>0.73469387755102067</v>
      </c>
      <c r="AA73" s="4">
        <f t="shared" si="10"/>
        <v>0.5357142857142857</v>
      </c>
    </row>
    <row r="74" spans="12:27" x14ac:dyDescent="0.35">
      <c r="L74" s="2" t="s">
        <v>98</v>
      </c>
      <c r="M74" s="2" t="s">
        <v>64</v>
      </c>
      <c r="N74" s="2">
        <v>730</v>
      </c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4"/>
    </row>
    <row r="75" spans="12:27" x14ac:dyDescent="0.35">
      <c r="L75" s="2" t="s">
        <v>102</v>
      </c>
      <c r="M75" s="2" t="s">
        <v>64</v>
      </c>
      <c r="N75" s="2">
        <v>29</v>
      </c>
      <c r="O75" s="2">
        <v>13</v>
      </c>
      <c r="P75" s="2"/>
      <c r="Q75" s="2"/>
      <c r="R75" s="2">
        <f t="shared" ref="R75:R77" si="12">N75</f>
        <v>29</v>
      </c>
      <c r="S75" s="2">
        <v>13</v>
      </c>
      <c r="T75" s="2">
        <v>0</v>
      </c>
      <c r="U75" s="2"/>
      <c r="V75" s="2">
        <f t="shared" si="10"/>
        <v>1</v>
      </c>
      <c r="W75" s="2">
        <f t="shared" si="10"/>
        <v>1</v>
      </c>
      <c r="X75" s="2">
        <f t="shared" si="10"/>
        <v>1</v>
      </c>
      <c r="Y75" s="2">
        <f t="shared" si="10"/>
        <v>1</v>
      </c>
      <c r="Z75" s="2">
        <f t="shared" si="10"/>
        <v>0.55172413793103436</v>
      </c>
      <c r="AA75" s="4">
        <f t="shared" si="10"/>
        <v>0.55172413793103436</v>
      </c>
    </row>
    <row r="76" spans="12:27" x14ac:dyDescent="0.35">
      <c r="L76" s="2" t="s">
        <v>106</v>
      </c>
      <c r="M76" s="2" t="s">
        <v>64</v>
      </c>
      <c r="N76" s="2">
        <v>1046</v>
      </c>
      <c r="O76" s="2">
        <v>80</v>
      </c>
      <c r="P76" s="2"/>
      <c r="Q76" s="2"/>
      <c r="R76" s="2">
        <f t="shared" si="12"/>
        <v>1046</v>
      </c>
      <c r="S76" s="2">
        <v>80</v>
      </c>
      <c r="T76" s="2">
        <v>0</v>
      </c>
      <c r="U76" s="2"/>
      <c r="V76" s="2">
        <f t="shared" si="10"/>
        <v>0.99999999999999989</v>
      </c>
      <c r="W76" s="2">
        <f t="shared" si="10"/>
        <v>0.44967348511402283</v>
      </c>
      <c r="X76" s="2">
        <f t="shared" si="10"/>
        <v>0.20058106507303425</v>
      </c>
      <c r="Y76" s="2">
        <f t="shared" si="10"/>
        <v>8.1750151477546232E-2</v>
      </c>
      <c r="Z76" s="2">
        <f t="shared" si="10"/>
        <v>3.5833234833269591E-2</v>
      </c>
      <c r="AA76" s="4">
        <f t="shared" si="10"/>
        <v>1.4320157075575124E-2</v>
      </c>
    </row>
    <row r="77" spans="12:27" x14ac:dyDescent="0.35">
      <c r="L77" s="2" t="s">
        <v>110</v>
      </c>
      <c r="M77" s="2" t="s">
        <v>64</v>
      </c>
      <c r="N77" s="2">
        <v>775</v>
      </c>
      <c r="O77" s="2">
        <v>80</v>
      </c>
      <c r="P77" s="2"/>
      <c r="Q77" s="2"/>
      <c r="R77" s="2">
        <f t="shared" si="12"/>
        <v>775</v>
      </c>
      <c r="S77" s="2">
        <v>80</v>
      </c>
      <c r="T77" s="2">
        <v>0</v>
      </c>
      <c r="U77" s="2"/>
      <c r="V77" s="2">
        <f t="shared" si="10"/>
        <v>1</v>
      </c>
      <c r="W77" s="2">
        <f t="shared" si="10"/>
        <v>0.46496371615187709</v>
      </c>
      <c r="X77" s="2">
        <f t="shared" si="10"/>
        <v>0.19203611206434296</v>
      </c>
      <c r="Y77" s="2">
        <f t="shared" si="10"/>
        <v>7.8532579256997734E-2</v>
      </c>
      <c r="Z77" s="2">
        <f t="shared" si="10"/>
        <v>3.1792346803890002E-2</v>
      </c>
      <c r="AA77" s="4">
        <f t="shared" si="10"/>
        <v>1.4289022009766551E-2</v>
      </c>
    </row>
    <row r="78" spans="12:27" x14ac:dyDescent="0.35">
      <c r="L78" s="2"/>
      <c r="M78" s="2"/>
      <c r="N78" s="2"/>
      <c r="O78" s="2"/>
      <c r="P78" s="2"/>
      <c r="Q78" s="2"/>
      <c r="R78" s="2">
        <v>1000</v>
      </c>
      <c r="S78" s="2"/>
      <c r="T78" s="2">
        <v>0</v>
      </c>
      <c r="U78" s="2"/>
      <c r="V78" s="2">
        <f t="shared" si="10"/>
        <v>1</v>
      </c>
      <c r="W78" s="2">
        <f t="shared" si="10"/>
        <v>1</v>
      </c>
      <c r="X78" s="2">
        <f t="shared" si="10"/>
        <v>1</v>
      </c>
      <c r="Y78" s="2">
        <f t="shared" si="10"/>
        <v>1</v>
      </c>
      <c r="Z78" s="2">
        <f t="shared" si="10"/>
        <v>1</v>
      </c>
      <c r="AA78" s="4">
        <f t="shared" si="10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6"/>
  <sheetViews>
    <sheetView zoomScale="85" zoomScaleNormal="85" workbookViewId="0">
      <selection activeCell="S1" sqref="S1:T26"/>
    </sheetView>
  </sheetViews>
  <sheetFormatPr defaultRowHeight="14.5" x14ac:dyDescent="0.35"/>
  <cols>
    <col min="2" max="2" width="15.36328125" bestFit="1" customWidth="1"/>
  </cols>
  <sheetData>
    <row r="1" spans="1:32" s="2" customFormat="1" x14ac:dyDescent="0.35">
      <c r="A1" s="7" t="s">
        <v>126</v>
      </c>
      <c r="C1" s="3" t="s">
        <v>121</v>
      </c>
      <c r="H1" s="3" t="s">
        <v>119</v>
      </c>
      <c r="S1" s="3" t="s">
        <v>120</v>
      </c>
    </row>
    <row r="2" spans="1:32" x14ac:dyDescent="0.35">
      <c r="C2" t="s">
        <v>114</v>
      </c>
      <c r="D2">
        <v>1000</v>
      </c>
      <c r="E2" s="2">
        <v>500</v>
      </c>
      <c r="F2">
        <v>600</v>
      </c>
      <c r="X2" s="4" t="s">
        <v>114</v>
      </c>
      <c r="Y2" s="4">
        <f>D2</f>
        <v>1000</v>
      </c>
      <c r="Z2" s="4"/>
      <c r="AA2" s="4"/>
      <c r="AB2" s="4"/>
      <c r="AC2" s="4" t="s">
        <v>114</v>
      </c>
      <c r="AD2" s="4">
        <f>F2</f>
        <v>600</v>
      </c>
      <c r="AE2" s="4"/>
      <c r="AF2" s="4"/>
    </row>
    <row r="3" spans="1:32" s="2" customFormat="1" x14ac:dyDescent="0.35">
      <c r="C3" s="2" t="s">
        <v>111</v>
      </c>
      <c r="D3" s="2">
        <v>50</v>
      </c>
      <c r="E3" s="2">
        <v>25</v>
      </c>
      <c r="F3" s="2">
        <v>100</v>
      </c>
      <c r="H3" s="2" t="s">
        <v>111</v>
      </c>
      <c r="I3" s="2">
        <f>D3</f>
        <v>50</v>
      </c>
      <c r="L3" s="2">
        <f>E3</f>
        <v>25</v>
      </c>
      <c r="O3" s="2">
        <f>F3</f>
        <v>100</v>
      </c>
      <c r="S3" s="2" t="s">
        <v>118</v>
      </c>
      <c r="T3" s="2">
        <f>D3</f>
        <v>50</v>
      </c>
      <c r="U3" s="2">
        <f t="shared" ref="U3:V4" si="0">E3</f>
        <v>25</v>
      </c>
      <c r="V3" s="2">
        <f t="shared" si="0"/>
        <v>100</v>
      </c>
      <c r="X3" s="4" t="s">
        <v>111</v>
      </c>
      <c r="Y3" s="4">
        <f t="shared" ref="Y3:Y4" si="1">D3</f>
        <v>50</v>
      </c>
      <c r="Z3" s="4"/>
      <c r="AA3" s="4"/>
      <c r="AB3" s="4"/>
      <c r="AC3" s="4" t="s">
        <v>111</v>
      </c>
      <c r="AD3" s="4">
        <f>F3</f>
        <v>100</v>
      </c>
      <c r="AE3" s="4"/>
      <c r="AF3" s="4"/>
    </row>
    <row r="4" spans="1:32" x14ac:dyDescent="0.35">
      <c r="C4" t="s">
        <v>115</v>
      </c>
      <c r="D4">
        <v>0</v>
      </c>
      <c r="E4" s="2">
        <v>0</v>
      </c>
      <c r="F4">
        <v>0</v>
      </c>
      <c r="H4" t="s">
        <v>112</v>
      </c>
      <c r="I4">
        <f>D4</f>
        <v>0</v>
      </c>
      <c r="L4" s="2">
        <f>G4</f>
        <v>0</v>
      </c>
      <c r="M4" s="2"/>
      <c r="O4" s="2">
        <v>0</v>
      </c>
      <c r="P4" s="2"/>
      <c r="S4" t="s">
        <v>117</v>
      </c>
      <c r="T4">
        <f>D4</f>
        <v>0</v>
      </c>
      <c r="U4" s="2">
        <f t="shared" si="0"/>
        <v>0</v>
      </c>
      <c r="V4" s="2">
        <f t="shared" si="0"/>
        <v>0</v>
      </c>
      <c r="X4" s="4" t="s">
        <v>115</v>
      </c>
      <c r="Y4" s="4">
        <f t="shared" si="1"/>
        <v>0</v>
      </c>
      <c r="Z4" s="4"/>
      <c r="AA4" s="4"/>
      <c r="AB4" s="4"/>
      <c r="AC4" s="4" t="s">
        <v>115</v>
      </c>
      <c r="AD4" s="4">
        <f>F4</f>
        <v>0</v>
      </c>
      <c r="AE4" s="4"/>
      <c r="AF4" s="4"/>
    </row>
    <row r="5" spans="1:32" x14ac:dyDescent="0.35">
      <c r="B5" t="s">
        <v>113</v>
      </c>
      <c r="I5" t="s">
        <v>116</v>
      </c>
      <c r="L5" s="2" t="s">
        <v>116</v>
      </c>
      <c r="M5" s="2"/>
      <c r="O5" s="2" t="s">
        <v>116</v>
      </c>
      <c r="P5" s="2"/>
      <c r="U5" s="2"/>
      <c r="V5" s="2"/>
      <c r="X5" s="4" t="s">
        <v>125</v>
      </c>
      <c r="Y5" s="4" t="s">
        <v>122</v>
      </c>
      <c r="Z5" s="4" t="s">
        <v>123</v>
      </c>
      <c r="AA5" s="4" t="s">
        <v>124</v>
      </c>
      <c r="AB5" s="4"/>
      <c r="AC5" s="4" t="s">
        <v>125</v>
      </c>
      <c r="AD5" s="4" t="s">
        <v>122</v>
      </c>
      <c r="AE5" s="4" t="s">
        <v>123</v>
      </c>
      <c r="AF5" s="4" t="s">
        <v>124</v>
      </c>
    </row>
    <row r="6" spans="1:32" x14ac:dyDescent="0.35">
      <c r="B6">
        <v>0</v>
      </c>
      <c r="D6" s="1">
        <f>_xlfn.HYPGEOM.DIST(D$4,D$3,$B6*D$2,D$2,1)</f>
        <v>1</v>
      </c>
      <c r="E6" s="1">
        <f>_xlfn.HYPGEOM.DIST(E$4,E$3,$B6*E$2,E$2,1)</f>
        <v>1</v>
      </c>
      <c r="F6" s="1">
        <f>_xlfn.HYPGEOM.DIST(F$4,F$3,$B6*F$2,F$2,1)</f>
        <v>1</v>
      </c>
      <c r="I6">
        <f>I$3*$B6</f>
        <v>0</v>
      </c>
      <c r="J6">
        <f>_xlfn.POISSON.DIST(I$4,I6,1)</f>
        <v>1</v>
      </c>
      <c r="K6">
        <f>J6/D6</f>
        <v>1</v>
      </c>
      <c r="L6" s="2">
        <f>L$3*$B6</f>
        <v>0</v>
      </c>
      <c r="M6" s="2">
        <f>_xlfn.POISSON.DIST(L$4,L6,1)</f>
        <v>1</v>
      </c>
      <c r="N6">
        <f>M6/E6</f>
        <v>1</v>
      </c>
      <c r="O6" s="2">
        <f>O$3*$B6</f>
        <v>0</v>
      </c>
      <c r="P6" s="2">
        <f>_xlfn.POISSON.DIST(O$4,O6,1)</f>
        <v>1</v>
      </c>
      <c r="Q6">
        <f>P6/F6</f>
        <v>1</v>
      </c>
      <c r="T6">
        <f>_xlfn.BINOM.DIST(T$4,T$3,$B6,1)</f>
        <v>1</v>
      </c>
      <c r="U6" s="2">
        <f t="shared" ref="U6:V6" si="2">_xlfn.BINOM.DIST(U$4,U$3,$B6,1)</f>
        <v>1</v>
      </c>
      <c r="V6" s="2">
        <f t="shared" si="2"/>
        <v>1</v>
      </c>
      <c r="X6" s="4">
        <f>B6</f>
        <v>0</v>
      </c>
      <c r="Y6" s="6">
        <f>D6</f>
        <v>1</v>
      </c>
      <c r="Z6" s="4">
        <f>J6</f>
        <v>1</v>
      </c>
      <c r="AA6" s="4">
        <f>T6</f>
        <v>1</v>
      </c>
      <c r="AB6" s="4"/>
      <c r="AC6" s="4">
        <f>B6</f>
        <v>0</v>
      </c>
      <c r="AD6" s="6">
        <f>F6</f>
        <v>1</v>
      </c>
      <c r="AE6" s="4">
        <f>P6</f>
        <v>1</v>
      </c>
      <c r="AF6" s="4">
        <f>V6</f>
        <v>1</v>
      </c>
    </row>
    <row r="7" spans="1:32" x14ac:dyDescent="0.35">
      <c r="B7">
        <v>0.01</v>
      </c>
      <c r="D7" s="1">
        <f t="shared" ref="D7:F26" si="3">_xlfn.HYPGEOM.DIST(D$4,D$3,$B7*D$2,D$2,1)</f>
        <v>0.59731129290665452</v>
      </c>
      <c r="E7" s="1">
        <f t="shared" si="3"/>
        <v>0.77296181489655436</v>
      </c>
      <c r="F7" s="1">
        <f t="shared" si="3"/>
        <v>0.33321638117848013</v>
      </c>
      <c r="I7" s="2">
        <f t="shared" ref="I7:I26" si="4">I$3*$B7</f>
        <v>0.5</v>
      </c>
      <c r="J7" s="2">
        <f t="shared" ref="J7:J26" si="5">_xlfn.POISSON.DIST(I$4,I7,1)</f>
        <v>0.60653065971263342</v>
      </c>
      <c r="K7" s="2">
        <f t="shared" ref="K7:K26" si="6">J7/D7</f>
        <v>1.015434777335475</v>
      </c>
      <c r="L7" s="2">
        <f t="shared" ref="L7:L26" si="7">L$3*$B7</f>
        <v>0.25</v>
      </c>
      <c r="M7" s="2">
        <f t="shared" ref="M7:M26" si="8">_xlfn.POISSON.DIST(L$4,L7,1)</f>
        <v>0.77880078307140488</v>
      </c>
      <c r="N7" s="2">
        <f t="shared" ref="N7:N26" si="9">M7/E7</f>
        <v>1.0075540189208854</v>
      </c>
      <c r="O7" s="2">
        <f t="shared" ref="O7:O26" si="10">O$3*$B7</f>
        <v>1</v>
      </c>
      <c r="P7" s="2">
        <f t="shared" ref="P7:P26" si="11">_xlfn.POISSON.DIST(O$4,O7,1)</f>
        <v>0.36787944117144233</v>
      </c>
      <c r="Q7" s="2">
        <f t="shared" ref="Q7:Q26" si="12">P7/F7</f>
        <v>1.1040256780605144</v>
      </c>
      <c r="T7" s="2">
        <f t="shared" ref="T7:V26" si="13">_xlfn.BINOM.DIST(T$4,T$3,$B7,1)</f>
        <v>0.60500606713753657</v>
      </c>
      <c r="U7" s="2">
        <f t="shared" si="13"/>
        <v>0.77782135939914676</v>
      </c>
      <c r="V7" s="2">
        <f t="shared" si="13"/>
        <v>0.36603234127322948</v>
      </c>
      <c r="X7" s="4">
        <f t="shared" ref="X7:X26" si="14">B7</f>
        <v>0.01</v>
      </c>
      <c r="Y7" s="6">
        <f t="shared" ref="Y7:Y26" si="15">D7</f>
        <v>0.59731129290665452</v>
      </c>
      <c r="Z7" s="4">
        <f t="shared" ref="Z7:Z26" si="16">J7</f>
        <v>0.60653065971263342</v>
      </c>
      <c r="AA7" s="4">
        <f t="shared" ref="AA7:AA26" si="17">T7</f>
        <v>0.60500606713753657</v>
      </c>
      <c r="AB7" s="4"/>
      <c r="AC7" s="4">
        <f t="shared" ref="AC7:AC26" si="18">B7</f>
        <v>0.01</v>
      </c>
      <c r="AD7" s="6">
        <f t="shared" ref="AD7:AD26" si="19">F7</f>
        <v>0.33321638117848013</v>
      </c>
      <c r="AE7" s="4">
        <f t="shared" ref="AE7:AE26" si="20">P7</f>
        <v>0.36787944117144233</v>
      </c>
      <c r="AF7" s="4">
        <f t="shared" ref="AF7:AF26" si="21">V7</f>
        <v>0.36603234127322948</v>
      </c>
    </row>
    <row r="8" spans="1:32" x14ac:dyDescent="0.35">
      <c r="B8" s="2">
        <v>0.02</v>
      </c>
      <c r="D8" s="1">
        <f t="shared" si="3"/>
        <v>0.35487085545772923</v>
      </c>
      <c r="E8" s="1">
        <f t="shared" si="3"/>
        <v>0.59587028547787313</v>
      </c>
      <c r="F8" s="1">
        <f t="shared" si="3"/>
        <v>0.10968168490898962</v>
      </c>
      <c r="I8" s="2">
        <f t="shared" si="4"/>
        <v>1</v>
      </c>
      <c r="J8" s="2">
        <f t="shared" si="5"/>
        <v>0.36787944117144233</v>
      </c>
      <c r="K8" s="2">
        <f t="shared" si="6"/>
        <v>1.0366572388621038</v>
      </c>
      <c r="L8" s="2">
        <f t="shared" si="7"/>
        <v>0.5</v>
      </c>
      <c r="M8" s="2">
        <f t="shared" si="8"/>
        <v>0.60653065971263342</v>
      </c>
      <c r="N8" s="2">
        <f t="shared" si="9"/>
        <v>1.0178904276560978</v>
      </c>
      <c r="O8" s="2">
        <f t="shared" si="10"/>
        <v>2</v>
      </c>
      <c r="P8" s="2">
        <f t="shared" si="11"/>
        <v>0.1353352832366127</v>
      </c>
      <c r="Q8" s="2">
        <f t="shared" si="12"/>
        <v>1.233891358880105</v>
      </c>
      <c r="T8" s="2">
        <f t="shared" si="13"/>
        <v>0.36416968008711709</v>
      </c>
      <c r="U8" s="2">
        <f t="shared" si="13"/>
        <v>0.60346472977889687</v>
      </c>
      <c r="V8" s="2">
        <f t="shared" si="13"/>
        <v>0.13261955589475319</v>
      </c>
      <c r="X8" s="4">
        <f t="shared" si="14"/>
        <v>0.02</v>
      </c>
      <c r="Y8" s="6">
        <f t="shared" si="15"/>
        <v>0.35487085545772923</v>
      </c>
      <c r="Z8" s="4">
        <f t="shared" si="16"/>
        <v>0.36787944117144233</v>
      </c>
      <c r="AA8" s="4">
        <f t="shared" si="17"/>
        <v>0.36416968008711709</v>
      </c>
      <c r="AB8" s="4"/>
      <c r="AC8" s="4">
        <f t="shared" si="18"/>
        <v>0.02</v>
      </c>
      <c r="AD8" s="6">
        <f t="shared" si="19"/>
        <v>0.10968168490898962</v>
      </c>
      <c r="AE8" s="4">
        <f t="shared" si="20"/>
        <v>0.1353352832366127</v>
      </c>
      <c r="AF8" s="4">
        <f t="shared" si="21"/>
        <v>0.13261955589475319</v>
      </c>
    </row>
    <row r="9" spans="1:32" x14ac:dyDescent="0.35">
      <c r="B9" s="2">
        <v>0.03</v>
      </c>
      <c r="D9" s="1">
        <f t="shared" si="3"/>
        <v>0.20968131805153428</v>
      </c>
      <c r="E9" s="1">
        <f t="shared" si="3"/>
        <v>0.45809606641848827</v>
      </c>
      <c r="F9" s="1">
        <f t="shared" si="3"/>
        <v>3.5653575187938678E-2</v>
      </c>
      <c r="I9" s="2">
        <f t="shared" si="4"/>
        <v>1.5</v>
      </c>
      <c r="J9" s="2">
        <f t="shared" si="5"/>
        <v>0.22313016014842982</v>
      </c>
      <c r="K9" s="2">
        <f t="shared" si="6"/>
        <v>1.0641394389441512</v>
      </c>
      <c r="L9" s="2">
        <f t="shared" si="7"/>
        <v>0.75</v>
      </c>
      <c r="M9" s="2">
        <f t="shared" si="8"/>
        <v>0.47236655274101469</v>
      </c>
      <c r="N9" s="2">
        <f t="shared" si="9"/>
        <v>1.0311517329412949</v>
      </c>
      <c r="O9" s="2">
        <f t="shared" si="10"/>
        <v>3</v>
      </c>
      <c r="P9" s="2">
        <f t="shared" si="11"/>
        <v>4.9787068367863944E-2</v>
      </c>
      <c r="Q9" s="2">
        <f t="shared" si="12"/>
        <v>1.3964116671448565</v>
      </c>
      <c r="T9" s="2">
        <f t="shared" si="13"/>
        <v>0.21806537534740761</v>
      </c>
      <c r="U9" s="2">
        <f t="shared" si="13"/>
        <v>0.46697470525437201</v>
      </c>
      <c r="V9" s="2">
        <f t="shared" si="13"/>
        <v>4.7552507925405774E-2</v>
      </c>
      <c r="X9" s="4">
        <f t="shared" si="14"/>
        <v>0.03</v>
      </c>
      <c r="Y9" s="6">
        <f t="shared" si="15"/>
        <v>0.20968131805153428</v>
      </c>
      <c r="Z9" s="4">
        <f t="shared" si="16"/>
        <v>0.22313016014842982</v>
      </c>
      <c r="AA9" s="4">
        <f t="shared" si="17"/>
        <v>0.21806537534740761</v>
      </c>
      <c r="AB9" s="4"/>
      <c r="AC9" s="4">
        <f t="shared" si="18"/>
        <v>0.03</v>
      </c>
      <c r="AD9" s="6">
        <f t="shared" si="19"/>
        <v>3.5653575187938678E-2</v>
      </c>
      <c r="AE9" s="4">
        <f t="shared" si="20"/>
        <v>4.9787068367863944E-2</v>
      </c>
      <c r="AF9" s="4">
        <f t="shared" si="21"/>
        <v>4.7552507925405774E-2</v>
      </c>
    </row>
    <row r="10" spans="1:32" x14ac:dyDescent="0.35">
      <c r="B10" s="2">
        <v>0.04</v>
      </c>
      <c r="D10" s="1">
        <f t="shared" si="3"/>
        <v>0.12320214995794621</v>
      </c>
      <c r="E10" s="1">
        <f t="shared" si="3"/>
        <v>0.35119413534864519</v>
      </c>
      <c r="F10" s="1">
        <f t="shared" si="3"/>
        <v>1.1442183299265683E-2</v>
      </c>
      <c r="I10" s="2">
        <f t="shared" si="4"/>
        <v>2</v>
      </c>
      <c r="J10" s="2">
        <f t="shared" si="5"/>
        <v>0.1353352832366127</v>
      </c>
      <c r="K10" s="2">
        <f t="shared" si="6"/>
        <v>1.098481506067938</v>
      </c>
      <c r="L10" s="2">
        <f t="shared" si="7"/>
        <v>1</v>
      </c>
      <c r="M10" s="2">
        <f t="shared" si="8"/>
        <v>0.36787944117144233</v>
      </c>
      <c r="N10" s="2">
        <f t="shared" si="9"/>
        <v>1.0475102063029411</v>
      </c>
      <c r="O10" s="2">
        <f t="shared" si="10"/>
        <v>4</v>
      </c>
      <c r="P10" s="2">
        <f t="shared" si="11"/>
        <v>1.8315638888734179E-2</v>
      </c>
      <c r="Q10" s="2">
        <f t="shared" si="12"/>
        <v>1.6007118929749717</v>
      </c>
      <c r="T10" s="2">
        <f t="shared" si="13"/>
        <v>0.12988579352203861</v>
      </c>
      <c r="U10" s="2">
        <f t="shared" si="13"/>
        <v>0.36039671685801827</v>
      </c>
      <c r="V10" s="2">
        <f t="shared" si="13"/>
        <v>1.6870319358849646E-2</v>
      </c>
      <c r="X10" s="4">
        <f t="shared" si="14"/>
        <v>0.04</v>
      </c>
      <c r="Y10" s="6">
        <f t="shared" si="15"/>
        <v>0.12320214995794621</v>
      </c>
      <c r="Z10" s="4">
        <f t="shared" si="16"/>
        <v>0.1353352832366127</v>
      </c>
      <c r="AA10" s="4">
        <f t="shared" si="17"/>
        <v>0.12988579352203861</v>
      </c>
      <c r="AB10" s="4"/>
      <c r="AC10" s="4">
        <f t="shared" si="18"/>
        <v>0.04</v>
      </c>
      <c r="AD10" s="6">
        <f t="shared" si="19"/>
        <v>1.1442183299265683E-2</v>
      </c>
      <c r="AE10" s="4">
        <f t="shared" si="20"/>
        <v>1.8315638888734179E-2</v>
      </c>
      <c r="AF10" s="4">
        <f t="shared" si="21"/>
        <v>1.6870319358849646E-2</v>
      </c>
    </row>
    <row r="11" spans="1:32" x14ac:dyDescent="0.35">
      <c r="B11" s="2">
        <v>0.05</v>
      </c>
      <c r="D11" s="1">
        <f t="shared" si="3"/>
        <v>7.1976991884843092E-2</v>
      </c>
      <c r="E11" s="1">
        <f t="shared" si="3"/>
        <v>0.26847119999685365</v>
      </c>
      <c r="F11" s="1">
        <f t="shared" si="3"/>
        <v>3.6242894238028944E-3</v>
      </c>
      <c r="I11" s="2">
        <f t="shared" si="4"/>
        <v>2.5</v>
      </c>
      <c r="J11" s="2">
        <f t="shared" si="5"/>
        <v>8.20849986238988E-2</v>
      </c>
      <c r="K11" s="2">
        <f t="shared" si="6"/>
        <v>1.1404338591313685</v>
      </c>
      <c r="L11" s="2">
        <f t="shared" si="7"/>
        <v>1.25</v>
      </c>
      <c r="M11" s="2">
        <f t="shared" si="8"/>
        <v>0.28650479686019009</v>
      </c>
      <c r="N11" s="2">
        <f t="shared" si="9"/>
        <v>1.0671714391098479</v>
      </c>
      <c r="O11" s="2">
        <f t="shared" si="10"/>
        <v>5</v>
      </c>
      <c r="P11" s="2">
        <f t="shared" si="11"/>
        <v>6.737946999085467E-3</v>
      </c>
      <c r="Q11" s="2">
        <f t="shared" si="12"/>
        <v>1.859108424077091</v>
      </c>
      <c r="T11" s="2">
        <f t="shared" si="13"/>
        <v>7.6944975276713304E-2</v>
      </c>
      <c r="U11" s="2">
        <f t="shared" si="13"/>
        <v>0.27738957312183404</v>
      </c>
      <c r="V11" s="2">
        <f t="shared" si="13"/>
        <v>5.9205292203340226E-3</v>
      </c>
      <c r="X11" s="4">
        <f t="shared" si="14"/>
        <v>0.05</v>
      </c>
      <c r="Y11" s="6">
        <f t="shared" si="15"/>
        <v>7.1976991884843092E-2</v>
      </c>
      <c r="Z11" s="4">
        <f t="shared" si="16"/>
        <v>8.20849986238988E-2</v>
      </c>
      <c r="AA11" s="4">
        <f t="shared" si="17"/>
        <v>7.6944975276713304E-2</v>
      </c>
      <c r="AB11" s="4"/>
      <c r="AC11" s="4">
        <f t="shared" si="18"/>
        <v>0.05</v>
      </c>
      <c r="AD11" s="6">
        <f t="shared" si="19"/>
        <v>3.6242894238028944E-3</v>
      </c>
      <c r="AE11" s="4">
        <f t="shared" si="20"/>
        <v>6.737946999085467E-3</v>
      </c>
      <c r="AF11" s="4">
        <f t="shared" si="21"/>
        <v>5.9205292203340226E-3</v>
      </c>
    </row>
    <row r="12" spans="1:32" x14ac:dyDescent="0.35">
      <c r="B12" s="2">
        <v>0.06</v>
      </c>
      <c r="D12" s="1">
        <f t="shared" si="3"/>
        <v>4.1805359464572749E-2</v>
      </c>
      <c r="E12" s="1">
        <f t="shared" si="3"/>
        <v>0.20463549050348009</v>
      </c>
      <c r="F12" s="1">
        <f t="shared" si="3"/>
        <v>1.1326918610632987E-3</v>
      </c>
      <c r="I12" s="2">
        <f t="shared" si="4"/>
        <v>3</v>
      </c>
      <c r="J12" s="2">
        <f t="shared" si="5"/>
        <v>4.9787068367863944E-2</v>
      </c>
      <c r="K12" s="2">
        <f t="shared" si="6"/>
        <v>1.1909254938964264</v>
      </c>
      <c r="L12" s="2">
        <f t="shared" si="7"/>
        <v>1.5</v>
      </c>
      <c r="M12" s="2">
        <f t="shared" si="8"/>
        <v>0.22313016014842982</v>
      </c>
      <c r="N12" s="2">
        <f t="shared" si="9"/>
        <v>1.0903786024576962</v>
      </c>
      <c r="O12" s="2">
        <f t="shared" si="10"/>
        <v>6</v>
      </c>
      <c r="P12" s="2">
        <f t="shared" si="11"/>
        <v>2.4787521766663585E-3</v>
      </c>
      <c r="Q12" s="2">
        <f t="shared" si="12"/>
        <v>2.1883729034121111</v>
      </c>
      <c r="T12" s="2">
        <f t="shared" si="13"/>
        <v>4.533072656072918E-2</v>
      </c>
      <c r="U12" s="2">
        <f t="shared" si="13"/>
        <v>0.21291013728972413</v>
      </c>
      <c r="V12" s="2">
        <f t="shared" si="13"/>
        <v>2.054874770523598E-3</v>
      </c>
      <c r="X12" s="4">
        <f t="shared" si="14"/>
        <v>0.06</v>
      </c>
      <c r="Y12" s="6">
        <f t="shared" si="15"/>
        <v>4.1805359464572749E-2</v>
      </c>
      <c r="Z12" s="4">
        <f t="shared" si="16"/>
        <v>4.9787068367863944E-2</v>
      </c>
      <c r="AA12" s="4">
        <f t="shared" si="17"/>
        <v>4.533072656072918E-2</v>
      </c>
      <c r="AB12" s="4"/>
      <c r="AC12" s="4">
        <f t="shared" si="18"/>
        <v>0.06</v>
      </c>
      <c r="AD12" s="6">
        <f t="shared" si="19"/>
        <v>1.1326918610632987E-3</v>
      </c>
      <c r="AE12" s="4">
        <f t="shared" si="20"/>
        <v>2.4787521766663585E-3</v>
      </c>
      <c r="AF12" s="4">
        <f t="shared" si="21"/>
        <v>2.054874770523598E-3</v>
      </c>
    </row>
    <row r="13" spans="1:32" x14ac:dyDescent="0.35">
      <c r="B13" s="2">
        <v>7.0000000000000007E-2</v>
      </c>
      <c r="D13" s="1">
        <f t="shared" si="3"/>
        <v>2.4136668289909707E-2</v>
      </c>
      <c r="E13" s="1">
        <f t="shared" si="3"/>
        <v>0.15551388537542127</v>
      </c>
      <c r="F13" s="1">
        <f t="shared" si="3"/>
        <v>3.4917059188725068E-4</v>
      </c>
      <c r="I13" s="2">
        <f t="shared" si="4"/>
        <v>3.5000000000000004</v>
      </c>
      <c r="J13" s="2">
        <f t="shared" si="5"/>
        <v>3.0197383422318487E-2</v>
      </c>
      <c r="K13" s="2">
        <f t="shared" si="6"/>
        <v>1.2510999057372989</v>
      </c>
      <c r="L13" s="2">
        <f t="shared" si="7"/>
        <v>1.7500000000000002</v>
      </c>
      <c r="M13" s="2">
        <f t="shared" si="8"/>
        <v>0.17377394345044508</v>
      </c>
      <c r="N13" s="2">
        <f t="shared" si="9"/>
        <v>1.1174175414043754</v>
      </c>
      <c r="O13" s="2">
        <f t="shared" si="10"/>
        <v>7.0000000000000009</v>
      </c>
      <c r="P13" s="2">
        <f t="shared" si="11"/>
        <v>9.1188196555451538E-4</v>
      </c>
      <c r="Q13" s="2">
        <f t="shared" si="12"/>
        <v>2.6115657696882093</v>
      </c>
      <c r="T13" s="2">
        <f t="shared" si="13"/>
        <v>2.65550686013728E-2</v>
      </c>
      <c r="U13" s="2">
        <f t="shared" si="13"/>
        <v>0.16295726004499708</v>
      </c>
      <c r="V13" s="2">
        <f t="shared" si="13"/>
        <v>7.051716684236156E-4</v>
      </c>
      <c r="X13" s="4">
        <f t="shared" si="14"/>
        <v>7.0000000000000007E-2</v>
      </c>
      <c r="Y13" s="6">
        <f t="shared" si="15"/>
        <v>2.4136668289909707E-2</v>
      </c>
      <c r="Z13" s="4">
        <f t="shared" si="16"/>
        <v>3.0197383422318487E-2</v>
      </c>
      <c r="AA13" s="4">
        <f t="shared" si="17"/>
        <v>2.65550686013728E-2</v>
      </c>
      <c r="AB13" s="4"/>
      <c r="AC13" s="4">
        <f t="shared" si="18"/>
        <v>7.0000000000000007E-2</v>
      </c>
      <c r="AD13" s="6">
        <f t="shared" si="19"/>
        <v>3.4917059188725068E-4</v>
      </c>
      <c r="AE13" s="4">
        <f t="shared" si="20"/>
        <v>9.1188196555451538E-4</v>
      </c>
      <c r="AF13" s="4">
        <f t="shared" si="21"/>
        <v>7.051716684236156E-4</v>
      </c>
    </row>
    <row r="14" spans="1:32" x14ac:dyDescent="0.35">
      <c r="B14" s="2">
        <v>0.08</v>
      </c>
      <c r="D14" s="1">
        <f t="shared" si="3"/>
        <v>1.385071324680867E-2</v>
      </c>
      <c r="E14" s="1">
        <f t="shared" si="3"/>
        <v>0.11782395049875644</v>
      </c>
      <c r="F14" s="1">
        <f t="shared" si="3"/>
        <v>1.0613474150569193E-4</v>
      </c>
      <c r="I14" s="2">
        <f t="shared" si="4"/>
        <v>4</v>
      </c>
      <c r="J14" s="2">
        <f t="shared" si="5"/>
        <v>1.8315638888734179E-2</v>
      </c>
      <c r="K14" s="2">
        <f t="shared" si="6"/>
        <v>1.322360701746119</v>
      </c>
      <c r="L14" s="2">
        <f t="shared" si="7"/>
        <v>2</v>
      </c>
      <c r="M14" s="2">
        <f t="shared" si="8"/>
        <v>0.1353352832366127</v>
      </c>
      <c r="N14" s="2">
        <f t="shared" si="9"/>
        <v>1.1486228620219374</v>
      </c>
      <c r="O14" s="2">
        <f t="shared" si="10"/>
        <v>8</v>
      </c>
      <c r="P14" s="2">
        <f t="shared" si="11"/>
        <v>3.3546262790251185E-4</v>
      </c>
      <c r="Q14" s="2">
        <f t="shared" si="12"/>
        <v>3.1607240300719179</v>
      </c>
      <c r="T14" s="2">
        <f t="shared" si="13"/>
        <v>1.5466475831843464E-2</v>
      </c>
      <c r="U14" s="2">
        <f t="shared" si="13"/>
        <v>0.12436428680229492</v>
      </c>
      <c r="V14" s="2">
        <f t="shared" si="13"/>
        <v>2.3921187465699795E-4</v>
      </c>
      <c r="X14" s="4">
        <f t="shared" si="14"/>
        <v>0.08</v>
      </c>
      <c r="Y14" s="6">
        <f t="shared" si="15"/>
        <v>1.385071324680867E-2</v>
      </c>
      <c r="Z14" s="4">
        <f t="shared" si="16"/>
        <v>1.8315638888734179E-2</v>
      </c>
      <c r="AA14" s="4">
        <f t="shared" si="17"/>
        <v>1.5466475831843464E-2</v>
      </c>
      <c r="AB14" s="4"/>
      <c r="AC14" s="4">
        <f t="shared" si="18"/>
        <v>0.08</v>
      </c>
      <c r="AD14" s="6">
        <f t="shared" si="19"/>
        <v>1.0613474150569193E-4</v>
      </c>
      <c r="AE14" s="4">
        <f t="shared" si="20"/>
        <v>3.3546262790251185E-4</v>
      </c>
      <c r="AF14" s="4">
        <f t="shared" si="21"/>
        <v>2.3921187465699795E-4</v>
      </c>
    </row>
    <row r="15" spans="1:32" x14ac:dyDescent="0.35">
      <c r="B15" s="2">
        <v>0.09</v>
      </c>
      <c r="D15" s="1">
        <f t="shared" si="3"/>
        <v>7.8987220731160553E-3</v>
      </c>
      <c r="E15" s="1">
        <f t="shared" si="3"/>
        <v>8.8990662896635014E-2</v>
      </c>
      <c r="F15" s="1">
        <f t="shared" si="3"/>
        <v>3.1799723205025486E-5</v>
      </c>
      <c r="I15" s="2">
        <f t="shared" si="4"/>
        <v>4.5</v>
      </c>
      <c r="J15" s="2">
        <f t="shared" si="5"/>
        <v>1.1108996538242306E-2</v>
      </c>
      <c r="K15" s="2">
        <f t="shared" si="6"/>
        <v>1.4064296015747511</v>
      </c>
      <c r="L15" s="2">
        <f t="shared" si="7"/>
        <v>2.25</v>
      </c>
      <c r="M15" s="2">
        <f t="shared" si="8"/>
        <v>0.10539922456186433</v>
      </c>
      <c r="N15" s="2">
        <f t="shared" si="9"/>
        <v>1.1843852054938426</v>
      </c>
      <c r="O15" s="2">
        <f t="shared" si="10"/>
        <v>9</v>
      </c>
      <c r="P15" s="2">
        <f t="shared" si="11"/>
        <v>1.2340980408667956E-4</v>
      </c>
      <c r="Q15" s="2">
        <f t="shared" si="12"/>
        <v>3.8808452290923219</v>
      </c>
      <c r="T15" s="2">
        <f t="shared" si="13"/>
        <v>8.9550830124054872E-3</v>
      </c>
      <c r="U15" s="2">
        <f t="shared" si="13"/>
        <v>9.4631300384204198E-2</v>
      </c>
      <c r="V15" s="2">
        <f t="shared" si="13"/>
        <v>8.019351175907332E-5</v>
      </c>
      <c r="X15" s="4">
        <f t="shared" si="14"/>
        <v>0.09</v>
      </c>
      <c r="Y15" s="6">
        <f t="shared" si="15"/>
        <v>7.8987220731160553E-3</v>
      </c>
      <c r="Z15" s="4">
        <f t="shared" si="16"/>
        <v>1.1108996538242306E-2</v>
      </c>
      <c r="AA15" s="4">
        <f t="shared" si="17"/>
        <v>8.9550830124054872E-3</v>
      </c>
      <c r="AB15" s="4"/>
      <c r="AC15" s="4">
        <f t="shared" si="18"/>
        <v>0.09</v>
      </c>
      <c r="AD15" s="6">
        <f t="shared" si="19"/>
        <v>3.1799723205025486E-5</v>
      </c>
      <c r="AE15" s="4">
        <f t="shared" si="20"/>
        <v>1.2340980408667956E-4</v>
      </c>
      <c r="AF15" s="4">
        <f t="shared" si="21"/>
        <v>8.019351175907332E-5</v>
      </c>
    </row>
    <row r="16" spans="1:32" x14ac:dyDescent="0.35">
      <c r="B16" s="2">
        <v>0.1</v>
      </c>
      <c r="D16" s="1">
        <f t="shared" si="3"/>
        <v>4.4757909778860867E-3</v>
      </c>
      <c r="E16" s="1">
        <f t="shared" si="3"/>
        <v>6.6999414050646008E-2</v>
      </c>
      <c r="F16" s="1">
        <f t="shared" si="3"/>
        <v>9.3881785071854606E-6</v>
      </c>
      <c r="I16" s="2">
        <f t="shared" si="4"/>
        <v>5</v>
      </c>
      <c r="J16" s="2">
        <f t="shared" si="5"/>
        <v>6.737946999085467E-3</v>
      </c>
      <c r="K16" s="2">
        <f t="shared" si="6"/>
        <v>1.5054203899101193</v>
      </c>
      <c r="L16" s="2">
        <f t="shared" si="7"/>
        <v>2.5</v>
      </c>
      <c r="M16" s="2">
        <f t="shared" si="8"/>
        <v>8.20849986238988E-2</v>
      </c>
      <c r="N16" s="2">
        <f t="shared" si="9"/>
        <v>1.2251599478444593</v>
      </c>
      <c r="O16" s="2">
        <f t="shared" si="10"/>
        <v>10</v>
      </c>
      <c r="P16" s="2">
        <f t="shared" si="11"/>
        <v>4.5399929762484854E-5</v>
      </c>
      <c r="Q16" s="2">
        <f t="shared" si="12"/>
        <v>4.8358613683939824</v>
      </c>
      <c r="T16" s="2">
        <f t="shared" si="13"/>
        <v>5.1537752073201135E-3</v>
      </c>
      <c r="U16" s="2">
        <f t="shared" si="13"/>
        <v>7.1789798769185259E-2</v>
      </c>
      <c r="V16" s="2">
        <f t="shared" si="13"/>
        <v>2.6561398887587476E-5</v>
      </c>
      <c r="X16" s="4">
        <f t="shared" si="14"/>
        <v>0.1</v>
      </c>
      <c r="Y16" s="6">
        <f t="shared" si="15"/>
        <v>4.4757909778860867E-3</v>
      </c>
      <c r="Z16" s="4">
        <f t="shared" si="16"/>
        <v>6.737946999085467E-3</v>
      </c>
      <c r="AA16" s="4">
        <f t="shared" si="17"/>
        <v>5.1537752073201135E-3</v>
      </c>
      <c r="AB16" s="4"/>
      <c r="AC16" s="4">
        <f t="shared" si="18"/>
        <v>0.1</v>
      </c>
      <c r="AD16" s="6">
        <f t="shared" si="19"/>
        <v>9.3881785071854606E-6</v>
      </c>
      <c r="AE16" s="4">
        <f t="shared" si="20"/>
        <v>4.5399929762484854E-5</v>
      </c>
      <c r="AF16" s="4">
        <f t="shared" si="21"/>
        <v>2.6561398887587476E-5</v>
      </c>
    </row>
    <row r="17" spans="2:32" x14ac:dyDescent="0.35">
      <c r="B17" s="2">
        <v>0.11</v>
      </c>
      <c r="D17" s="1">
        <f t="shared" si="3"/>
        <v>2.5196910516376097E-3</v>
      </c>
      <c r="E17" s="1">
        <f t="shared" si="3"/>
        <v>5.0278400693238343E-2</v>
      </c>
      <c r="F17" s="1">
        <f t="shared" si="3"/>
        <v>2.7300598690197688E-6</v>
      </c>
      <c r="I17" s="2">
        <f t="shared" si="4"/>
        <v>5.5</v>
      </c>
      <c r="J17" s="2">
        <f t="shared" si="5"/>
        <v>4.0867714384640666E-3</v>
      </c>
      <c r="K17" s="2">
        <f t="shared" si="6"/>
        <v>1.621933544514504</v>
      </c>
      <c r="L17" s="2">
        <f t="shared" si="7"/>
        <v>2.75</v>
      </c>
      <c r="M17" s="2">
        <f t="shared" si="8"/>
        <v>6.392786120670757E-2</v>
      </c>
      <c r="N17" s="2">
        <f t="shared" si="9"/>
        <v>1.2714776191221386</v>
      </c>
      <c r="O17" s="2">
        <f t="shared" si="10"/>
        <v>11</v>
      </c>
      <c r="P17" s="2">
        <f t="shared" si="11"/>
        <v>1.6701700790245659E-5</v>
      </c>
      <c r="Q17" s="2">
        <f t="shared" si="12"/>
        <v>6.1177049557680299</v>
      </c>
      <c r="T17" s="2">
        <f t="shared" si="13"/>
        <v>2.9478157317550141E-3</v>
      </c>
      <c r="U17" s="2">
        <f t="shared" si="13"/>
        <v>5.4293790913464625E-2</v>
      </c>
      <c r="V17" s="2">
        <f t="shared" si="13"/>
        <v>8.6896175883823503E-6</v>
      </c>
      <c r="X17" s="4">
        <f t="shared" si="14"/>
        <v>0.11</v>
      </c>
      <c r="Y17" s="6">
        <f t="shared" si="15"/>
        <v>2.5196910516376097E-3</v>
      </c>
      <c r="Z17" s="4">
        <f t="shared" si="16"/>
        <v>4.0867714384640666E-3</v>
      </c>
      <c r="AA17" s="4">
        <f t="shared" si="17"/>
        <v>2.9478157317550141E-3</v>
      </c>
      <c r="AB17" s="4"/>
      <c r="AC17" s="4">
        <f t="shared" si="18"/>
        <v>0.11</v>
      </c>
      <c r="AD17" s="6">
        <f t="shared" si="19"/>
        <v>2.7300598690197688E-6</v>
      </c>
      <c r="AE17" s="4">
        <f t="shared" si="20"/>
        <v>1.6701700790245659E-5</v>
      </c>
      <c r="AF17" s="4">
        <f t="shared" si="21"/>
        <v>8.6896175883823503E-6</v>
      </c>
    </row>
    <row r="18" spans="2:32" x14ac:dyDescent="0.35">
      <c r="B18" s="2">
        <v>0.12</v>
      </c>
      <c r="D18" s="1">
        <f t="shared" si="3"/>
        <v>1.4090401367946978E-3</v>
      </c>
      <c r="E18" s="1">
        <f t="shared" si="3"/>
        <v>3.7604764162623407E-2</v>
      </c>
      <c r="F18" s="1">
        <f t="shared" si="3"/>
        <v>7.8168252037380684E-7</v>
      </c>
      <c r="I18" s="2">
        <f t="shared" si="4"/>
        <v>6</v>
      </c>
      <c r="J18" s="2">
        <f t="shared" si="5"/>
        <v>2.4787521766663585E-3</v>
      </c>
      <c r="K18" s="2">
        <f t="shared" si="6"/>
        <v>1.7591778345683289</v>
      </c>
      <c r="L18" s="2">
        <f t="shared" si="7"/>
        <v>3</v>
      </c>
      <c r="M18" s="2">
        <f t="shared" si="8"/>
        <v>4.9787068367863944E-2</v>
      </c>
      <c r="N18" s="2">
        <f t="shared" si="9"/>
        <v>1.3239564049001249</v>
      </c>
      <c r="O18" s="2">
        <f t="shared" si="10"/>
        <v>12</v>
      </c>
      <c r="P18" s="2">
        <f t="shared" si="11"/>
        <v>6.1442123533282098E-6</v>
      </c>
      <c r="Q18" s="2">
        <f t="shared" si="12"/>
        <v>7.8602401783143341</v>
      </c>
      <c r="T18" s="2">
        <f t="shared" si="13"/>
        <v>1.6754582391733E-3</v>
      </c>
      <c r="U18" s="2">
        <f t="shared" si="13"/>
        <v>4.093236175904464E-2</v>
      </c>
      <c r="V18" s="2">
        <f t="shared" si="13"/>
        <v>2.8071603112136947E-6</v>
      </c>
      <c r="X18" s="4">
        <f t="shared" si="14"/>
        <v>0.12</v>
      </c>
      <c r="Y18" s="6">
        <f t="shared" si="15"/>
        <v>1.4090401367946978E-3</v>
      </c>
      <c r="Z18" s="4">
        <f t="shared" si="16"/>
        <v>2.4787521766663585E-3</v>
      </c>
      <c r="AA18" s="4">
        <f t="shared" si="17"/>
        <v>1.6754582391733E-3</v>
      </c>
      <c r="AB18" s="4"/>
      <c r="AC18" s="4">
        <f t="shared" si="18"/>
        <v>0.12</v>
      </c>
      <c r="AD18" s="6">
        <f t="shared" si="19"/>
        <v>7.8168252037380684E-7</v>
      </c>
      <c r="AE18" s="4">
        <f t="shared" si="20"/>
        <v>6.1442123533282098E-6</v>
      </c>
      <c r="AF18" s="4">
        <f t="shared" si="21"/>
        <v>2.8071603112136947E-6</v>
      </c>
    </row>
    <row r="19" spans="2:32" x14ac:dyDescent="0.35">
      <c r="B19" s="2">
        <v>0.13</v>
      </c>
      <c r="D19" s="1">
        <f t="shared" si="3"/>
        <v>7.8258175569495829E-4</v>
      </c>
      <c r="E19" s="1">
        <f t="shared" si="3"/>
        <v>2.8029875146237129E-2</v>
      </c>
      <c r="F19" s="1">
        <f t="shared" si="3"/>
        <v>2.2028465056959979E-7</v>
      </c>
      <c r="I19" s="2">
        <f t="shared" si="4"/>
        <v>6.5</v>
      </c>
      <c r="J19" s="2">
        <f t="shared" si="5"/>
        <v>1.5034391929775724E-3</v>
      </c>
      <c r="K19" s="2">
        <f t="shared" si="6"/>
        <v>1.9211273225280712</v>
      </c>
      <c r="L19" s="2">
        <f t="shared" si="7"/>
        <v>3.25</v>
      </c>
      <c r="M19" s="2">
        <f t="shared" si="8"/>
        <v>3.8774207831722009E-2</v>
      </c>
      <c r="N19" s="2">
        <f t="shared" si="9"/>
        <v>1.3833171795960444</v>
      </c>
      <c r="O19" s="2">
        <f t="shared" si="10"/>
        <v>13</v>
      </c>
      <c r="P19" s="2">
        <f t="shared" si="11"/>
        <v>2.2603294069810542E-6</v>
      </c>
      <c r="Q19" s="2">
        <f t="shared" si="12"/>
        <v>10.260948282762417</v>
      </c>
      <c r="T19" s="2">
        <f t="shared" si="13"/>
        <v>9.4615574545544527E-4</v>
      </c>
      <c r="U19" s="2">
        <f t="shared" si="13"/>
        <v>3.0759644755026759E-2</v>
      </c>
      <c r="V19" s="2">
        <f t="shared" si="13"/>
        <v>8.9521069465834933E-7</v>
      </c>
      <c r="X19" s="4">
        <f t="shared" si="14"/>
        <v>0.13</v>
      </c>
      <c r="Y19" s="6">
        <f t="shared" si="15"/>
        <v>7.8258175569495829E-4</v>
      </c>
      <c r="Z19" s="4">
        <f t="shared" si="16"/>
        <v>1.5034391929775724E-3</v>
      </c>
      <c r="AA19" s="4">
        <f t="shared" si="17"/>
        <v>9.4615574545544527E-4</v>
      </c>
      <c r="AB19" s="4"/>
      <c r="AC19" s="4">
        <f t="shared" si="18"/>
        <v>0.13</v>
      </c>
      <c r="AD19" s="6">
        <f t="shared" si="19"/>
        <v>2.2028465056959979E-7</v>
      </c>
      <c r="AE19" s="4">
        <f t="shared" si="20"/>
        <v>2.2603294069810542E-6</v>
      </c>
      <c r="AF19" s="4">
        <f t="shared" si="21"/>
        <v>8.9521069465834933E-7</v>
      </c>
    </row>
    <row r="20" spans="2:32" x14ac:dyDescent="0.35">
      <c r="B20" s="2">
        <v>0.14000000000000001</v>
      </c>
      <c r="D20" s="1">
        <f t="shared" si="3"/>
        <v>4.316141042591434E-4</v>
      </c>
      <c r="E20" s="1">
        <f t="shared" si="3"/>
        <v>2.0820014810096925E-2</v>
      </c>
      <c r="F20" s="1">
        <f t="shared" si="3"/>
        <v>6.1073836606026685E-8</v>
      </c>
      <c r="I20" s="2">
        <f t="shared" si="4"/>
        <v>7.0000000000000009</v>
      </c>
      <c r="J20" s="2">
        <f t="shared" si="5"/>
        <v>9.1188196555451538E-4</v>
      </c>
      <c r="K20" s="2">
        <f t="shared" si="6"/>
        <v>2.1127251323719869</v>
      </c>
      <c r="L20" s="2">
        <f t="shared" si="7"/>
        <v>3.5000000000000004</v>
      </c>
      <c r="M20" s="2">
        <f t="shared" si="8"/>
        <v>3.0197383422318487E-2</v>
      </c>
      <c r="N20" s="2">
        <f t="shared" si="9"/>
        <v>1.4504016302463862</v>
      </c>
      <c r="O20" s="2">
        <f t="shared" si="10"/>
        <v>14.000000000000002</v>
      </c>
      <c r="P20" s="2">
        <f t="shared" si="11"/>
        <v>8.3152871910356639E-7</v>
      </c>
      <c r="Q20" s="2">
        <f t="shared" si="12"/>
        <v>13.615138090432529</v>
      </c>
      <c r="T20" s="2">
        <f t="shared" si="13"/>
        <v>5.3078979216500692E-4</v>
      </c>
      <c r="U20" s="2">
        <f t="shared" si="13"/>
        <v>2.3038875670592235E-2</v>
      </c>
      <c r="V20" s="2">
        <f t="shared" si="13"/>
        <v>2.8173780346657122E-7</v>
      </c>
      <c r="X20" s="4">
        <f t="shared" si="14"/>
        <v>0.14000000000000001</v>
      </c>
      <c r="Y20" s="6">
        <f t="shared" si="15"/>
        <v>4.316141042591434E-4</v>
      </c>
      <c r="Z20" s="4">
        <f t="shared" si="16"/>
        <v>9.1188196555451538E-4</v>
      </c>
      <c r="AA20" s="4">
        <f t="shared" si="17"/>
        <v>5.3078979216500692E-4</v>
      </c>
      <c r="AB20" s="4"/>
      <c r="AC20" s="4">
        <f t="shared" si="18"/>
        <v>0.14000000000000001</v>
      </c>
      <c r="AD20" s="6">
        <f t="shared" si="19"/>
        <v>6.1073836606026685E-8</v>
      </c>
      <c r="AE20" s="4">
        <f t="shared" si="20"/>
        <v>8.3152871910356639E-7</v>
      </c>
      <c r="AF20" s="4">
        <f t="shared" si="21"/>
        <v>2.8173780346657122E-7</v>
      </c>
    </row>
    <row r="21" spans="2:32" x14ac:dyDescent="0.35">
      <c r="B21" s="2">
        <v>0.15</v>
      </c>
      <c r="D21" s="1">
        <f t="shared" si="3"/>
        <v>2.3634575354714374E-4</v>
      </c>
      <c r="E21" s="1">
        <f t="shared" si="3"/>
        <v>1.5409406193856107E-2</v>
      </c>
      <c r="F21" s="1">
        <f t="shared" si="3"/>
        <v>1.6651669596414509E-8</v>
      </c>
      <c r="I21" s="2">
        <f t="shared" si="4"/>
        <v>7.5</v>
      </c>
      <c r="J21" s="2">
        <f t="shared" si="5"/>
        <v>5.5308437014783363E-4</v>
      </c>
      <c r="K21" s="2">
        <f t="shared" si="6"/>
        <v>2.3401493864264</v>
      </c>
      <c r="L21" s="2">
        <f t="shared" si="7"/>
        <v>3.75</v>
      </c>
      <c r="M21" s="2">
        <f t="shared" si="8"/>
        <v>2.3517745856009107E-2</v>
      </c>
      <c r="N21" s="2">
        <f t="shared" si="9"/>
        <v>1.5261941673901673</v>
      </c>
      <c r="O21" s="2">
        <f t="shared" si="10"/>
        <v>15</v>
      </c>
      <c r="P21" s="2">
        <f t="shared" si="11"/>
        <v>3.0590232050182579E-7</v>
      </c>
      <c r="Q21" s="2">
        <f t="shared" si="12"/>
        <v>18.37066960346689</v>
      </c>
      <c r="T21" s="2">
        <f t="shared" si="13"/>
        <v>2.9576466371269977E-4</v>
      </c>
      <c r="U21" s="2">
        <f t="shared" si="13"/>
        <v>1.719780985220792E-2</v>
      </c>
      <c r="V21" s="2">
        <f t="shared" si="13"/>
        <v>8.7476736301086376E-8</v>
      </c>
      <c r="X21" s="4">
        <f t="shared" si="14"/>
        <v>0.15</v>
      </c>
      <c r="Y21" s="6">
        <f t="shared" si="15"/>
        <v>2.3634575354714374E-4</v>
      </c>
      <c r="Z21" s="4">
        <f t="shared" si="16"/>
        <v>5.5308437014783363E-4</v>
      </c>
      <c r="AA21" s="4">
        <f t="shared" si="17"/>
        <v>2.9576466371269977E-4</v>
      </c>
      <c r="AB21" s="4"/>
      <c r="AC21" s="4">
        <f t="shared" si="18"/>
        <v>0.15</v>
      </c>
      <c r="AD21" s="6">
        <f t="shared" si="19"/>
        <v>1.6651669596414509E-8</v>
      </c>
      <c r="AE21" s="4">
        <f t="shared" si="20"/>
        <v>3.0590232050182579E-7</v>
      </c>
      <c r="AF21" s="4">
        <f t="shared" si="21"/>
        <v>8.7476736301086376E-8</v>
      </c>
    </row>
    <row r="22" spans="2:32" x14ac:dyDescent="0.35">
      <c r="B22" s="2">
        <v>0.16</v>
      </c>
      <c r="D22" s="1">
        <f t="shared" si="3"/>
        <v>1.2847252945230131E-4</v>
      </c>
      <c r="E22" s="1">
        <f t="shared" si="3"/>
        <v>1.1363126836082675E-2</v>
      </c>
      <c r="F22" s="1">
        <f t="shared" si="3"/>
        <v>4.4627139849020098E-9</v>
      </c>
      <c r="I22" s="2">
        <f t="shared" si="4"/>
        <v>8</v>
      </c>
      <c r="J22" s="2">
        <f t="shared" si="5"/>
        <v>3.3546262790251185E-4</v>
      </c>
      <c r="K22" s="2">
        <f t="shared" si="6"/>
        <v>2.6111623187668371</v>
      </c>
      <c r="L22" s="2">
        <f t="shared" si="7"/>
        <v>4</v>
      </c>
      <c r="M22" s="2">
        <f t="shared" si="8"/>
        <v>1.8315638888734179E-2</v>
      </c>
      <c r="N22" s="2">
        <f t="shared" si="9"/>
        <v>1.6118484949560163</v>
      </c>
      <c r="O22" s="2">
        <f t="shared" si="10"/>
        <v>16</v>
      </c>
      <c r="P22" s="2">
        <f t="shared" si="11"/>
        <v>1.1253517471925912E-7</v>
      </c>
      <c r="Q22" s="2">
        <f t="shared" si="12"/>
        <v>25.216757134779748</v>
      </c>
      <c r="T22" s="2">
        <f t="shared" si="13"/>
        <v>1.6366819885553773E-4</v>
      </c>
      <c r="U22" s="2">
        <f t="shared" si="13"/>
        <v>1.2793287257602627E-2</v>
      </c>
      <c r="V22" s="2">
        <f t="shared" si="13"/>
        <v>2.6787279316615843E-8</v>
      </c>
      <c r="X22" s="4">
        <f t="shared" si="14"/>
        <v>0.16</v>
      </c>
      <c r="Y22" s="6">
        <f t="shared" si="15"/>
        <v>1.2847252945230131E-4</v>
      </c>
      <c r="Z22" s="4">
        <f t="shared" si="16"/>
        <v>3.3546262790251185E-4</v>
      </c>
      <c r="AA22" s="4">
        <f t="shared" si="17"/>
        <v>1.6366819885553773E-4</v>
      </c>
      <c r="AB22" s="4"/>
      <c r="AC22" s="4">
        <f t="shared" si="18"/>
        <v>0.16</v>
      </c>
      <c r="AD22" s="6">
        <f t="shared" si="19"/>
        <v>4.4627139849020098E-9</v>
      </c>
      <c r="AE22" s="4">
        <f t="shared" si="20"/>
        <v>1.1253517471925912E-7</v>
      </c>
      <c r="AF22" s="4">
        <f t="shared" si="21"/>
        <v>2.6787279316615843E-8</v>
      </c>
    </row>
    <row r="23" spans="2:32" x14ac:dyDescent="0.35">
      <c r="B23" s="2">
        <v>0.17</v>
      </c>
      <c r="D23" s="1">
        <f t="shared" si="3"/>
        <v>6.9311333611827455E-5</v>
      </c>
      <c r="E23" s="1">
        <f t="shared" si="3"/>
        <v>8.3479063018955663E-3</v>
      </c>
      <c r="F23" s="1">
        <f t="shared" si="3"/>
        <v>1.1751092999039003E-9</v>
      </c>
      <c r="I23" s="2">
        <f t="shared" si="4"/>
        <v>8.5</v>
      </c>
      <c r="J23" s="2">
        <f t="shared" si="5"/>
        <v>2.0346836901064417E-4</v>
      </c>
      <c r="K23" s="2">
        <f t="shared" si="6"/>
        <v>2.9355714052502928</v>
      </c>
      <c r="L23" s="2">
        <f t="shared" si="7"/>
        <v>4.25</v>
      </c>
      <c r="M23" s="2">
        <f t="shared" si="8"/>
        <v>1.4264233908999256E-2</v>
      </c>
      <c r="N23" s="2">
        <f t="shared" si="9"/>
        <v>1.7087199344535364</v>
      </c>
      <c r="O23" s="2">
        <f t="shared" si="10"/>
        <v>17</v>
      </c>
      <c r="P23" s="2">
        <f t="shared" si="11"/>
        <v>4.1399377187851668E-8</v>
      </c>
      <c r="Q23" s="2">
        <f t="shared" si="12"/>
        <v>35.230235341714412</v>
      </c>
      <c r="T23" s="2">
        <f t="shared" si="13"/>
        <v>8.9930005257593624E-5</v>
      </c>
      <c r="U23" s="2">
        <f t="shared" si="13"/>
        <v>9.4831432161279535E-3</v>
      </c>
      <c r="V23" s="2">
        <f t="shared" si="13"/>
        <v>8.0874058456308182E-9</v>
      </c>
      <c r="X23" s="4">
        <f t="shared" si="14"/>
        <v>0.17</v>
      </c>
      <c r="Y23" s="6">
        <f t="shared" si="15"/>
        <v>6.9311333611827455E-5</v>
      </c>
      <c r="Z23" s="4">
        <f t="shared" si="16"/>
        <v>2.0346836901064417E-4</v>
      </c>
      <c r="AA23" s="4">
        <f t="shared" si="17"/>
        <v>8.9930005257593624E-5</v>
      </c>
      <c r="AB23" s="4"/>
      <c r="AC23" s="4">
        <f t="shared" si="18"/>
        <v>0.17</v>
      </c>
      <c r="AD23" s="6">
        <f t="shared" si="19"/>
        <v>1.1751092999039003E-9</v>
      </c>
      <c r="AE23" s="4">
        <f t="shared" si="20"/>
        <v>4.1399377187851668E-8</v>
      </c>
      <c r="AF23" s="4">
        <f t="shared" si="21"/>
        <v>8.0874058456308182E-9</v>
      </c>
    </row>
    <row r="24" spans="2:32" x14ac:dyDescent="0.35">
      <c r="B24" s="2">
        <v>0.18</v>
      </c>
      <c r="D24" s="1">
        <f t="shared" si="3"/>
        <v>3.7106329893029005E-5</v>
      </c>
      <c r="E24" s="1">
        <f t="shared" si="3"/>
        <v>6.1091985791027021E-3</v>
      </c>
      <c r="F24" s="1">
        <f t="shared" si="3"/>
        <v>3.0386901689978149E-10</v>
      </c>
      <c r="I24" s="2">
        <f t="shared" si="4"/>
        <v>9</v>
      </c>
      <c r="J24" s="2">
        <f t="shared" si="5"/>
        <v>1.2340980408667956E-4</v>
      </c>
      <c r="K24" s="2">
        <f t="shared" si="6"/>
        <v>3.3258423682010112</v>
      </c>
      <c r="L24" s="2">
        <f t="shared" si="7"/>
        <v>4.5</v>
      </c>
      <c r="M24" s="2">
        <f t="shared" si="8"/>
        <v>1.1108996538242306E-2</v>
      </c>
      <c r="N24" s="2">
        <f t="shared" si="9"/>
        <v>1.8184048847654182</v>
      </c>
      <c r="O24" s="2">
        <f t="shared" si="10"/>
        <v>18</v>
      </c>
      <c r="P24" s="2">
        <f t="shared" si="11"/>
        <v>1.5229979744712629E-8</v>
      </c>
      <c r="Q24" s="2">
        <f t="shared" si="12"/>
        <v>50.120212649832617</v>
      </c>
      <c r="T24" s="2">
        <f t="shared" si="13"/>
        <v>4.9056054897764326E-5</v>
      </c>
      <c r="U24" s="2">
        <f t="shared" si="13"/>
        <v>7.0040027768244299E-3</v>
      </c>
      <c r="V24" s="2">
        <f t="shared" si="13"/>
        <v>2.4064965221324672E-9</v>
      </c>
      <c r="X24" s="4">
        <f t="shared" si="14"/>
        <v>0.18</v>
      </c>
      <c r="Y24" s="6">
        <f t="shared" si="15"/>
        <v>3.7106329893029005E-5</v>
      </c>
      <c r="Z24" s="4">
        <f t="shared" si="16"/>
        <v>1.2340980408667956E-4</v>
      </c>
      <c r="AA24" s="4">
        <f t="shared" si="17"/>
        <v>4.9056054897764326E-5</v>
      </c>
      <c r="AB24" s="4"/>
      <c r="AC24" s="4">
        <f t="shared" si="18"/>
        <v>0.18</v>
      </c>
      <c r="AD24" s="6">
        <f t="shared" si="19"/>
        <v>3.0386901689978149E-10</v>
      </c>
      <c r="AE24" s="4">
        <f t="shared" si="20"/>
        <v>1.5229979744712629E-8</v>
      </c>
      <c r="AF24" s="4">
        <f t="shared" si="21"/>
        <v>2.4064965221324672E-9</v>
      </c>
    </row>
    <row r="25" spans="2:32" x14ac:dyDescent="0.35">
      <c r="B25" s="2">
        <v>0.19</v>
      </c>
      <c r="D25" s="1">
        <f t="shared" si="3"/>
        <v>1.9708640328627949E-5</v>
      </c>
      <c r="E25" s="1">
        <f t="shared" si="3"/>
        <v>4.4532342223424625E-3</v>
      </c>
      <c r="F25" s="1">
        <f t="shared" si="3"/>
        <v>7.7126891300883346E-11</v>
      </c>
      <c r="I25" s="2">
        <f t="shared" si="4"/>
        <v>9.5</v>
      </c>
      <c r="J25" s="2">
        <f t="shared" si="5"/>
        <v>7.4851829887700598E-5</v>
      </c>
      <c r="K25" s="2">
        <f t="shared" si="6"/>
        <v>3.7979195235997052</v>
      </c>
      <c r="L25" s="2">
        <f t="shared" si="7"/>
        <v>4.75</v>
      </c>
      <c r="M25" s="2">
        <f t="shared" si="8"/>
        <v>8.6516952031206341E-3</v>
      </c>
      <c r="N25" s="2">
        <f t="shared" si="9"/>
        <v>1.9427891665149657</v>
      </c>
      <c r="O25" s="2">
        <f t="shared" si="10"/>
        <v>19</v>
      </c>
      <c r="P25" s="2">
        <f t="shared" si="11"/>
        <v>5.6027964375372678E-9</v>
      </c>
      <c r="Q25" s="2">
        <f t="shared" si="12"/>
        <v>72.643877421169933</v>
      </c>
      <c r="T25" s="2">
        <f t="shared" si="13"/>
        <v>2.6561398887587476E-5</v>
      </c>
      <c r="U25" s="2">
        <f t="shared" si="13"/>
        <v>5.1537752073201135E-3</v>
      </c>
      <c r="V25" s="2">
        <f t="shared" si="13"/>
        <v>7.0550791086553323E-10</v>
      </c>
      <c r="X25" s="4">
        <f t="shared" si="14"/>
        <v>0.19</v>
      </c>
      <c r="Y25" s="6">
        <f t="shared" si="15"/>
        <v>1.9708640328627949E-5</v>
      </c>
      <c r="Z25" s="4">
        <f t="shared" si="16"/>
        <v>7.4851829887700598E-5</v>
      </c>
      <c r="AA25" s="4">
        <f t="shared" si="17"/>
        <v>2.6561398887587476E-5</v>
      </c>
      <c r="AB25" s="4"/>
      <c r="AC25" s="4">
        <f t="shared" si="18"/>
        <v>0.19</v>
      </c>
      <c r="AD25" s="6">
        <f t="shared" si="19"/>
        <v>7.7126891300883346E-11</v>
      </c>
      <c r="AE25" s="4">
        <f t="shared" si="20"/>
        <v>5.6027964375372678E-9</v>
      </c>
      <c r="AF25" s="4">
        <f t="shared" si="21"/>
        <v>7.0550791086553323E-10</v>
      </c>
    </row>
    <row r="26" spans="2:32" x14ac:dyDescent="0.35">
      <c r="B26" s="2">
        <v>0.2</v>
      </c>
      <c r="D26" s="1">
        <f t="shared" si="3"/>
        <v>1.0383460795658283E-5</v>
      </c>
      <c r="E26" s="1">
        <f t="shared" si="3"/>
        <v>3.2330132110601215E-3</v>
      </c>
      <c r="F26" s="1">
        <f t="shared" si="3"/>
        <v>1.9204790907805918E-11</v>
      </c>
      <c r="I26" s="2">
        <f t="shared" si="4"/>
        <v>10</v>
      </c>
      <c r="J26" s="2">
        <f t="shared" si="5"/>
        <v>4.5399929762484854E-5</v>
      </c>
      <c r="K26" s="2">
        <f t="shared" si="6"/>
        <v>4.3723312155681544</v>
      </c>
      <c r="L26" s="2">
        <f t="shared" si="7"/>
        <v>5</v>
      </c>
      <c r="M26" s="2">
        <f t="shared" si="8"/>
        <v>6.737946999085467E-3</v>
      </c>
      <c r="N26" s="2">
        <f t="shared" si="9"/>
        <v>2.0841074747344011</v>
      </c>
      <c r="O26" s="2">
        <f t="shared" si="10"/>
        <v>20</v>
      </c>
      <c r="P26" s="2">
        <f t="shared" si="11"/>
        <v>2.0611536224385579E-9</v>
      </c>
      <c r="Q26" s="2">
        <f t="shared" si="12"/>
        <v>107.32497074991782</v>
      </c>
      <c r="T26" s="2">
        <f t="shared" si="13"/>
        <v>1.4272476927059582E-5</v>
      </c>
      <c r="U26" s="2">
        <f t="shared" si="13"/>
        <v>3.7778931862957137E-3</v>
      </c>
      <c r="V26" s="2">
        <f t="shared" si="13"/>
        <v>2.037035976334481E-10</v>
      </c>
      <c r="X26" s="4">
        <f t="shared" si="14"/>
        <v>0.2</v>
      </c>
      <c r="Y26" s="6">
        <f t="shared" si="15"/>
        <v>1.0383460795658283E-5</v>
      </c>
      <c r="Z26" s="4">
        <f t="shared" si="16"/>
        <v>4.5399929762484854E-5</v>
      </c>
      <c r="AA26" s="4">
        <f t="shared" si="17"/>
        <v>1.4272476927059582E-5</v>
      </c>
      <c r="AB26" s="4"/>
      <c r="AC26" s="4">
        <f t="shared" si="18"/>
        <v>0.2</v>
      </c>
      <c r="AD26" s="6">
        <f t="shared" si="19"/>
        <v>1.9204790907805918E-11</v>
      </c>
      <c r="AE26" s="4">
        <f t="shared" si="20"/>
        <v>2.0611536224385579E-9</v>
      </c>
      <c r="AF26" s="4">
        <f t="shared" si="21"/>
        <v>2.037035976334481E-10</v>
      </c>
    </row>
  </sheetData>
  <hyperlinks>
    <hyperlink ref="A1" r:id="rId1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workbookViewId="0">
      <selection activeCell="I17" sqref="I17"/>
    </sheetView>
  </sheetViews>
  <sheetFormatPr defaultRowHeight="14.5" x14ac:dyDescent="0.35"/>
  <sheetData>
    <row r="1" spans="1:10" x14ac:dyDescent="0.35">
      <c r="A1" s="2"/>
      <c r="B1" s="2"/>
      <c r="C1" s="2"/>
      <c r="D1" s="2"/>
      <c r="E1" s="2" t="s">
        <v>113</v>
      </c>
      <c r="F1" s="2"/>
      <c r="G1" s="2"/>
      <c r="H1" s="2"/>
      <c r="I1" s="2"/>
      <c r="J1" s="2"/>
    </row>
    <row r="2" spans="1:10" x14ac:dyDescent="0.35">
      <c r="A2" s="2" t="s">
        <v>114</v>
      </c>
      <c r="B2" s="2" t="s">
        <v>111</v>
      </c>
      <c r="C2" s="2" t="s">
        <v>115</v>
      </c>
      <c r="D2" s="2"/>
      <c r="E2" s="2"/>
      <c r="F2" s="2">
        <f>6.5/100</f>
        <v>6.5000000000000002E-2</v>
      </c>
      <c r="G2" s="2"/>
      <c r="H2" s="2"/>
      <c r="I2" s="2"/>
      <c r="J2" s="2"/>
    </row>
    <row r="3" spans="1:10" x14ac:dyDescent="0.35">
      <c r="A3" s="2">
        <v>16</v>
      </c>
      <c r="B3" s="2">
        <v>5</v>
      </c>
      <c r="C3" s="2">
        <v>1</v>
      </c>
      <c r="D3" s="2"/>
      <c r="E3" s="2"/>
      <c r="F3" s="2">
        <f t="shared" ref="F3:F10" si="0">_xlfn.HYPGEOM.DIST($C3,$B3,F$2*$A3,$A3,1)</f>
        <v>1</v>
      </c>
      <c r="G3" s="2"/>
      <c r="H3" s="2"/>
      <c r="I3" s="2"/>
      <c r="J3" s="2"/>
    </row>
    <row r="4" spans="1:10" x14ac:dyDescent="0.35">
      <c r="A4" s="2">
        <v>25</v>
      </c>
      <c r="B4" s="2">
        <v>5</v>
      </c>
      <c r="C4" s="2">
        <v>1</v>
      </c>
      <c r="D4" s="2"/>
      <c r="E4" s="2"/>
      <c r="F4" s="2">
        <f t="shared" si="0"/>
        <v>1</v>
      </c>
      <c r="G4" s="2"/>
      <c r="H4" s="2"/>
      <c r="I4" s="2"/>
      <c r="J4" s="2"/>
    </row>
    <row r="5" spans="1:10" x14ac:dyDescent="0.35">
      <c r="A5" s="2">
        <v>26</v>
      </c>
      <c r="B5" s="2">
        <v>8</v>
      </c>
      <c r="C5" s="2">
        <v>1</v>
      </c>
      <c r="D5" s="2"/>
      <c r="E5" s="2"/>
      <c r="F5" s="2">
        <f t="shared" si="0"/>
        <v>1</v>
      </c>
      <c r="G5" s="2"/>
      <c r="H5" s="2"/>
      <c r="I5" s="2"/>
      <c r="J5" s="2"/>
    </row>
    <row r="6" spans="1:10" x14ac:dyDescent="0.35">
      <c r="A6" s="2">
        <v>50</v>
      </c>
      <c r="B6" s="2">
        <v>8</v>
      </c>
      <c r="C6" s="2">
        <v>1</v>
      </c>
      <c r="D6" s="2"/>
      <c r="E6" s="2"/>
      <c r="F6" s="4">
        <f t="shared" si="0"/>
        <v>0.93714285714285717</v>
      </c>
      <c r="G6" s="2"/>
      <c r="H6" s="2"/>
      <c r="I6" s="2"/>
      <c r="J6" s="2"/>
    </row>
    <row r="7" spans="1:10" x14ac:dyDescent="0.35">
      <c r="A7">
        <v>51</v>
      </c>
      <c r="B7">
        <v>13</v>
      </c>
      <c r="C7">
        <v>2</v>
      </c>
      <c r="E7" s="2"/>
      <c r="F7" s="4">
        <f t="shared" si="0"/>
        <v>0.98626650660264104</v>
      </c>
      <c r="G7" s="2"/>
      <c r="H7" s="2"/>
      <c r="I7" s="2"/>
      <c r="J7" s="2"/>
    </row>
    <row r="8" spans="1:10" x14ac:dyDescent="0.35">
      <c r="A8">
        <v>90</v>
      </c>
      <c r="B8">
        <v>13</v>
      </c>
      <c r="C8">
        <v>2</v>
      </c>
      <c r="E8" s="2"/>
      <c r="F8" s="2">
        <f t="shared" si="0"/>
        <v>0.97967706765901086</v>
      </c>
      <c r="G8" s="2"/>
      <c r="H8" s="2"/>
      <c r="I8" s="2"/>
      <c r="J8" s="2"/>
    </row>
    <row r="9" spans="1:10" x14ac:dyDescent="0.35">
      <c r="A9">
        <v>91</v>
      </c>
      <c r="B9">
        <v>20</v>
      </c>
      <c r="C9">
        <v>3</v>
      </c>
      <c r="E9" s="2"/>
      <c r="F9" s="2">
        <f t="shared" si="0"/>
        <v>0.99226957983253994</v>
      </c>
      <c r="G9" s="2"/>
      <c r="H9" s="2"/>
      <c r="I9" s="2"/>
      <c r="J9" s="2"/>
    </row>
    <row r="10" spans="1:10" x14ac:dyDescent="0.35">
      <c r="A10">
        <v>150</v>
      </c>
      <c r="B10">
        <v>20</v>
      </c>
      <c r="C10">
        <v>3</v>
      </c>
      <c r="E10" s="2"/>
      <c r="F10" s="2">
        <f t="shared" si="0"/>
        <v>0.98098194821487283</v>
      </c>
      <c r="G10" s="2"/>
      <c r="H10" s="2"/>
      <c r="I10" s="2"/>
      <c r="J10" s="2"/>
    </row>
    <row r="16" spans="1:10" x14ac:dyDescent="0.35">
      <c r="A16" s="2"/>
      <c r="B16" s="2"/>
      <c r="C16" s="2"/>
      <c r="D16" s="2"/>
      <c r="E16" s="2" t="s">
        <v>113</v>
      </c>
      <c r="F16" s="2"/>
    </row>
    <row r="17" spans="1:7" x14ac:dyDescent="0.35">
      <c r="A17" s="2" t="s">
        <v>114</v>
      </c>
      <c r="B17" s="2" t="s">
        <v>111</v>
      </c>
      <c r="C17" s="2" t="s">
        <v>115</v>
      </c>
      <c r="D17" s="2"/>
      <c r="E17" s="2">
        <v>0.05</v>
      </c>
      <c r="F17" s="2">
        <f>6.5/100</f>
        <v>6.5000000000000002E-2</v>
      </c>
      <c r="G17" s="2">
        <v>0.1</v>
      </c>
    </row>
    <row r="18" spans="1:7" x14ac:dyDescent="0.35">
      <c r="A18" s="2">
        <v>16</v>
      </c>
      <c r="B18" s="2">
        <v>5</v>
      </c>
      <c r="C18" s="2">
        <v>0</v>
      </c>
      <c r="D18" s="2"/>
      <c r="E18" s="2">
        <f>_xlfn.HYPGEOM.DIST($C18,$B18,E$17*$A18,$A18,1)</f>
        <v>0.99999999999999989</v>
      </c>
      <c r="F18" s="2">
        <f>_xlfn.HYPGEOM.DIST($C18,$B18,F$17*$A18,$A18,1)</f>
        <v>0.68750000000000011</v>
      </c>
      <c r="G18" s="2">
        <f>_xlfn.HYPGEOM.DIST($C18,$B18,G$17*$A18,$A18,1)</f>
        <v>0.68750000000000011</v>
      </c>
    </row>
    <row r="19" spans="1:7" x14ac:dyDescent="0.35">
      <c r="A19" s="2">
        <v>25</v>
      </c>
      <c r="B19" s="2">
        <v>5</v>
      </c>
      <c r="C19" s="2">
        <v>0</v>
      </c>
      <c r="D19" s="2"/>
      <c r="E19" s="2">
        <f t="shared" ref="E19:G25" si="1">_xlfn.HYPGEOM.DIST($C19,$B19,E$17*$A19,$A19,1)</f>
        <v>0.80000000000000027</v>
      </c>
      <c r="F19" s="2">
        <f t="shared" si="1"/>
        <v>0.80000000000000027</v>
      </c>
      <c r="G19" s="2">
        <f t="shared" si="1"/>
        <v>0.63333333333333341</v>
      </c>
    </row>
    <row r="20" spans="1:7" x14ac:dyDescent="0.35">
      <c r="A20" s="2">
        <v>26</v>
      </c>
      <c r="B20" s="2">
        <v>8</v>
      </c>
      <c r="C20" s="2">
        <v>0</v>
      </c>
      <c r="D20" s="2"/>
      <c r="E20" s="2">
        <f t="shared" si="1"/>
        <v>0.69230769230769218</v>
      </c>
      <c r="F20" s="2">
        <f t="shared" si="1"/>
        <v>0.69230769230769218</v>
      </c>
      <c r="G20" s="2">
        <f t="shared" si="1"/>
        <v>0.47076923076923077</v>
      </c>
    </row>
    <row r="21" spans="1:7" x14ac:dyDescent="0.35">
      <c r="A21" s="2">
        <v>50</v>
      </c>
      <c r="B21" s="2">
        <v>8</v>
      </c>
      <c r="C21" s="2">
        <v>0</v>
      </c>
      <c r="D21" s="2"/>
      <c r="E21" s="2">
        <f t="shared" si="1"/>
        <v>0.70285714285714307</v>
      </c>
      <c r="F21" s="2">
        <f t="shared" si="1"/>
        <v>0.58571428571428574</v>
      </c>
      <c r="G21" s="2">
        <f t="shared" si="1"/>
        <v>0.40149332628518575</v>
      </c>
    </row>
    <row r="22" spans="1:7" x14ac:dyDescent="0.35">
      <c r="A22" s="2">
        <v>51</v>
      </c>
      <c r="B22" s="2">
        <v>13</v>
      </c>
      <c r="C22" s="2">
        <v>0</v>
      </c>
      <c r="D22" s="2"/>
      <c r="E22" s="2">
        <f t="shared" si="1"/>
        <v>0.55137254901960786</v>
      </c>
      <c r="F22" s="2">
        <f t="shared" si="1"/>
        <v>0.40509003601440591</v>
      </c>
      <c r="G22" s="2">
        <f t="shared" si="1"/>
        <v>0.213677811550152</v>
      </c>
    </row>
    <row r="23" spans="1:7" x14ac:dyDescent="0.35">
      <c r="A23" s="2">
        <v>90</v>
      </c>
      <c r="B23" s="2">
        <v>13</v>
      </c>
      <c r="C23" s="2">
        <v>0</v>
      </c>
      <c r="D23" s="2"/>
      <c r="E23" s="2">
        <f t="shared" si="1"/>
        <v>0.5296181497266349</v>
      </c>
      <c r="F23" s="2">
        <f t="shared" si="1"/>
        <v>0.44955959220981795</v>
      </c>
      <c r="G23" s="2">
        <f t="shared" si="1"/>
        <v>0.2284205053225595</v>
      </c>
    </row>
    <row r="24" spans="1:7" x14ac:dyDescent="0.35">
      <c r="A24" s="2">
        <v>91</v>
      </c>
      <c r="B24" s="2">
        <v>20</v>
      </c>
      <c r="C24" s="2">
        <v>0</v>
      </c>
      <c r="D24" s="2"/>
      <c r="E24" s="2">
        <f t="shared" si="1"/>
        <v>0.36354469500536923</v>
      </c>
      <c r="F24" s="2">
        <f t="shared" si="1"/>
        <v>0.27997120190068664</v>
      </c>
      <c r="G24" s="2">
        <f t="shared" si="1"/>
        <v>9.5020305400078137E-2</v>
      </c>
    </row>
    <row r="25" spans="1:7" x14ac:dyDescent="0.35">
      <c r="A25" s="2">
        <v>150</v>
      </c>
      <c r="B25" s="2">
        <v>20</v>
      </c>
      <c r="C25" s="2">
        <v>0</v>
      </c>
      <c r="D25" s="2"/>
      <c r="E25" s="2">
        <f t="shared" si="1"/>
        <v>0.35917745491569403</v>
      </c>
      <c r="F25" s="2">
        <f t="shared" si="1"/>
        <v>0.26542976895818493</v>
      </c>
      <c r="G25" s="2">
        <f t="shared" si="1"/>
        <v>0.10410906702505346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7"/>
  <sheetViews>
    <sheetView workbookViewId="0">
      <selection activeCell="E7" sqref="E7"/>
    </sheetView>
  </sheetViews>
  <sheetFormatPr defaultRowHeight="14.5" x14ac:dyDescent="0.35"/>
  <cols>
    <col min="1" max="1" width="14.36328125" customWidth="1"/>
    <col min="2" max="2" width="14.7265625" bestFit="1" customWidth="1"/>
    <col min="3" max="3" width="9.453125" customWidth="1"/>
    <col min="4" max="4" width="11.6328125" bestFit="1" customWidth="1"/>
  </cols>
  <sheetData>
    <row r="2" spans="1:6" x14ac:dyDescent="0.35">
      <c r="A2" t="s">
        <v>127</v>
      </c>
    </row>
    <row r="4" spans="1:6" x14ac:dyDescent="0.35">
      <c r="A4" s="2" t="s">
        <v>128</v>
      </c>
      <c r="B4" s="2" t="s">
        <v>129</v>
      </c>
      <c r="C4" s="2" t="s">
        <v>130</v>
      </c>
      <c r="D4" s="2" t="s">
        <v>131</v>
      </c>
      <c r="E4" s="2" t="s">
        <v>132</v>
      </c>
      <c r="F4" t="s">
        <v>133</v>
      </c>
    </row>
    <row r="5" spans="1:6" s="2" customFormat="1" x14ac:dyDescent="0.35">
      <c r="A5" s="2" t="s">
        <v>114</v>
      </c>
      <c r="B5" s="2" t="s">
        <v>111</v>
      </c>
      <c r="C5" s="2" t="s">
        <v>115</v>
      </c>
    </row>
    <row r="6" spans="1:6" x14ac:dyDescent="0.35">
      <c r="A6" s="2">
        <v>52</v>
      </c>
      <c r="B6" s="2">
        <v>5</v>
      </c>
      <c r="C6" s="2">
        <v>3</v>
      </c>
      <c r="D6" s="2">
        <v>13</v>
      </c>
      <c r="E6" s="2">
        <f>_xlfn.HYPGEOM.DIST($C6,$B6,D6,$A6,0)</f>
        <v>8.1542617046818755E-2</v>
      </c>
      <c r="F6">
        <f>_xlfn.HYPGEOM.DIST($C6,$B6,D6,$A6,1)</f>
        <v>0.98877551020408161</v>
      </c>
    </row>
    <row r="7" spans="1:6" x14ac:dyDescent="0.35">
      <c r="A7">
        <v>32</v>
      </c>
      <c r="B7">
        <v>8</v>
      </c>
      <c r="C7">
        <v>0</v>
      </c>
      <c r="D7">
        <f>6.5%</f>
        <v>6.5000000000000002E-2</v>
      </c>
      <c r="E7" s="2">
        <f>_xlfn.HYPGEOM.DIST($C7,$B7,D7*A7,$A7,0)</f>
        <v>0.55645161290322587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AQL Tables</vt:lpstr>
      <vt:lpstr>Case Studies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Dodit Setiadi</dc:creator>
  <cp:lastModifiedBy>Dodit Setiadi</cp:lastModifiedBy>
  <dcterms:created xsi:type="dcterms:W3CDTF">2023-04-11T06:24:59Z</dcterms:created>
  <dcterms:modified xsi:type="dcterms:W3CDTF">2023-04-12T10:22:05Z</dcterms:modified>
</cp:coreProperties>
</file>