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197a25ccdc5fa/Desktop/GitHub2022/ExerciceExcel3/"/>
    </mc:Choice>
  </mc:AlternateContent>
  <xr:revisionPtr revIDLastSave="85" documentId="13_ncr:1_{EF801937-CD40-463B-A4F4-654C67F91411}" xr6:coauthVersionLast="47" xr6:coauthVersionMax="47" xr10:uidLastSave="{B734D00F-E451-4FE3-9C11-3A14D76C94F8}"/>
  <bookViews>
    <workbookView xWindow="-110" yWindow="-110" windowWidth="19420" windowHeight="10300" firstSheet="2" activeTab="3" xr2:uid="{1DA72D1B-FF99-485E-854D-77014E075997}"/>
  </bookViews>
  <sheets>
    <sheet name="Fonctions mathématiques" sheetId="1" r:id="rId1"/>
    <sheet name="Fonctions mathématiques(Ex)" sheetId="4" r:id="rId2"/>
    <sheet name="Fonctions trigonométriques" sheetId="2" r:id="rId3"/>
    <sheet name="Fonctions trigonométrique(Ex)" sheetId="5" r:id="rId4"/>
    <sheet name="Objectif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" l="1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6" i="5"/>
  <c r="N21" i="5"/>
  <c r="N22" i="5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7" i="5"/>
  <c r="N6" i="5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25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26" i="4"/>
  <c r="Z25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26" i="4"/>
  <c r="X25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26" i="4"/>
  <c r="V25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26" i="4"/>
  <c r="T25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29" i="4"/>
  <c r="R28" i="4"/>
  <c r="R27" i="4"/>
  <c r="R26" i="4"/>
  <c r="R25" i="4"/>
  <c r="P30" i="4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28" i="4"/>
  <c r="P29" i="4"/>
  <c r="P27" i="4"/>
  <c r="P26" i="4"/>
  <c r="P25" i="4"/>
  <c r="K21" i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P68" i="1" l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<sst xmlns="http://schemas.openxmlformats.org/spreadsheetml/2006/main" count="123" uniqueCount="63">
  <si>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</si>
  <si>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</si>
  <si>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</si>
  <si>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</si>
  <si>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</si>
  <si>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</si>
  <si>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</si>
  <si>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</si>
  <si>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</si>
  <si>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</si>
  <si>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</si>
  <si>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</si>
  <si>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</si>
  <si>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</si>
  <si>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</si>
  <si>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</si>
  <si>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</si>
  <si>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</si>
  <si>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</si>
  <si>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</si>
  <si>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</si>
  <si>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</si>
  <si>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</si>
  <si>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</si>
  <si>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</si>
  <si>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</si>
  <si>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</si>
  <si>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</si>
  <si>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</si>
  <si>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</si>
  <si>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</si>
  <si>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</si>
  <si>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</si>
  <si>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</si>
  <si>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</si>
  <si>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</si>
  <si>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</si>
  <si>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</si>
  <si>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</si>
  <si>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</si>
  <si>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</si>
  <si>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</si>
  <si>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</si>
  <si>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</si>
  <si>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</si>
  <si>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</si>
  <si>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</si>
  <si>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</si>
  <si>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</si>
  <si>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</si>
  <si>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</si>
  <si>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</si>
  <si>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</si>
  <si>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</si>
  <si>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t xml:space="preserve">y = a </t>
    </r>
    <r>
      <rPr>
        <sz val="11"/>
        <color theme="1"/>
        <rFont val="Calibri"/>
        <family val="2"/>
      </rPr>
      <t>∙</t>
    </r>
    <r>
      <rPr>
        <sz val="11"/>
        <color theme="1"/>
        <rFont val="Calibri"/>
        <family val="2"/>
        <scheme val="minor"/>
      </rPr>
      <t xml:space="preserve"> | b ∙  x + c | + d</t>
    </r>
  </si>
  <si>
    <t>y = a ∙ x + b</t>
  </si>
  <si>
    <t>y = a ∙ ln( b ∙ x + c ) + d</t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</si>
  <si>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 ∙ x + c</t>
    </r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</si>
  <si>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+ b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c ∙ x + d</t>
    </r>
  </si>
  <si>
    <r>
      <t>y = a ∙ b</t>
    </r>
    <r>
      <rPr>
        <vertAlign val="superscript"/>
        <sz val="11"/>
        <color theme="1"/>
        <rFont val="Calibri"/>
        <family val="2"/>
        <scheme val="minor"/>
      </rPr>
      <t xml:space="preserve">c ∙ x + d </t>
    </r>
    <r>
      <rPr>
        <sz val="11"/>
        <color theme="1"/>
        <rFont val="Calibri"/>
        <family val="2"/>
        <scheme val="minor"/>
      </rPr>
      <t>+ e</t>
    </r>
  </si>
  <si>
    <t>y = a ∙ cos(b ∙ x + c) + d</t>
  </si>
  <si>
    <t>y = a ∙ sin(b ∙ x + c) + d</t>
  </si>
  <si>
    <t>y = a ∙ tan(b ∙ x + c)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</si>
</sst>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0" fillId="56" borderId="0" xfId="0" applyFill="1"/>
    <xf numFmtId="0" fontId="42" fillId="11" borderId="0" xfId="0" applyFont="1" applyFill="1" applyAlignment="1">
      <alignment horizontal="center" vertical="center"/>
    </xf>
    <xf numFmtId="0" fontId="43" fillId="56" borderId="0" xfId="0" applyFont="1" applyFill="1" applyBorder="1" applyAlignment="1"/>
    <xf numFmtId="0" fontId="42" fillId="57" borderId="0" xfId="0" applyFont="1" applyFill="1" applyAlignment="1">
      <alignment horizontal="center" vertical="center"/>
    </xf>
    <xf numFmtId="0" fontId="42" fillId="57" borderId="72" xfId="0" applyFont="1" applyFill="1" applyBorder="1" applyAlignment="1">
      <alignment horizontal="center" vertical="center"/>
    </xf>
    <xf numFmtId="0" fontId="42" fillId="57" borderId="11" xfId="0" applyFont="1" applyFill="1" applyBorder="1" applyAlignment="1">
      <alignment horizontal="center" vertical="center"/>
    </xf>
    <xf numFmtId="164" fontId="45" fillId="56" borderId="0" xfId="0" applyNumberFormat="1" applyFont="1" applyFill="1" applyAlignment="1">
      <alignment horizontal="center" vertical="center"/>
    </xf>
    <xf numFmtId="164" fontId="47" fillId="56" borderId="0" xfId="0" applyNumberFormat="1" applyFont="1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164" fontId="0" fillId="56" borderId="0" xfId="0" applyNumberFormat="1" applyFill="1"/>
    <xf numFmtId="0" fontId="0" fillId="56" borderId="73" xfId="0" applyFill="1" applyBorder="1"/>
    <xf numFmtId="0" fontId="0" fillId="56" borderId="74" xfId="0" applyFill="1" applyBorder="1"/>
    <xf numFmtId="0" fontId="0" fillId="56" borderId="75" xfId="0" applyFill="1" applyBorder="1"/>
    <xf numFmtId="0" fontId="0" fillId="56" borderId="76" xfId="0" applyFill="1" applyBorder="1"/>
    <xf numFmtId="0" fontId="0" fillId="56" borderId="0" xfId="0" applyFill="1" applyBorder="1"/>
    <xf numFmtId="0" fontId="0" fillId="56" borderId="77" xfId="0" applyFill="1" applyBorder="1"/>
    <xf numFmtId="0" fontId="0" fillId="56" borderId="78" xfId="0" applyFill="1" applyBorder="1"/>
    <xf numFmtId="0" fontId="0" fillId="56" borderId="79" xfId="0" applyFill="1" applyBorder="1"/>
    <xf numFmtId="0" fontId="0" fillId="56" borderId="80" xfId="0" applyFill="1" applyBorder="1"/>
    <xf numFmtId="0" fontId="0" fillId="56" borderId="0" xfId="0" applyFill="1" applyAlignment="1"/>
    <xf numFmtId="164" fontId="0" fillId="56" borderId="0" xfId="0" applyNumberFormat="1" applyFill="1" applyAlignment="1">
      <alignment horizontal="center" vertical="center"/>
    </xf>
    <xf numFmtId="0" fontId="42" fillId="11" borderId="0" xfId="0" applyFont="1" applyFill="1"/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42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43" fillId="56" borderId="71" xfId="0" applyFont="1" applyFill="1" applyBorder="1" applyAlignment="1">
      <alignment horizontal="center"/>
    </xf>
    <xf numFmtId="0" fontId="0" fillId="56" borderId="0" xfId="0" applyFill="1" applyAlignment="1">
      <alignment horizontal="left"/>
    </xf>
    <xf numFmtId="0" fontId="44" fillId="11" borderId="0" xfId="0" applyFont="1" applyFill="1" applyAlignment="1">
      <alignment horizontal="center" vertical="center"/>
    </xf>
    <xf numFmtId="0" fontId="42" fillId="11" borderId="0" xfId="0" applyFont="1" applyFill="1" applyAlignment="1">
      <alignment horizontal="center"/>
    </xf>
    <xf numFmtId="164" fontId="45" fillId="56" borderId="0" xfId="0" applyNumberFormat="1" applyFont="1" applyFill="1" applyAlignment="1">
      <alignment horizontal="center"/>
    </xf>
    <xf numFmtId="164" fontId="0" fillId="56" borderId="0" xfId="0" applyNumberFormat="1" applyFill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0" fillId="56" borderId="0" xfId="0" applyFill="1" applyAlignment="1">
      <alignment horizontal="left" vertical="center"/>
    </xf>
    <xf numFmtId="0" fontId="45" fillId="56" borderId="0" xfId="0" applyFont="1" applyFill="1" applyAlignment="1">
      <alignment horizontal="center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2" borderId="77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5" fillId="2" borderId="77" xfId="0" applyFont="1" applyFill="1" applyBorder="1"/>
    <xf numFmtId="0" fontId="0" fillId="2" borderId="81" xfId="0" applyFill="1" applyBorder="1"/>
    <xf numFmtId="0" fontId="45" fillId="2" borderId="0" xfId="0" applyFont="1" applyFill="1"/>
    <xf numFmtId="0" fontId="0" fillId="58" borderId="0" xfId="0" applyFill="1"/>
    <xf numFmtId="164" fontId="0" fillId="58" borderId="0" xfId="0" applyNumberFormat="1" applyFill="1" applyAlignment="1">
      <alignment horizontal="center" vertical="center"/>
    </xf>
    <xf numFmtId="0" fontId="0" fillId="59" borderId="0" xfId="0" applyFill="1"/>
    <xf numFmtId="164" fontId="0" fillId="59" borderId="0" xfId="0" applyNumberFormat="1" applyFill="1" applyAlignment="1">
      <alignment horizontal="center" vertical="center"/>
    </xf>
    <xf numFmtId="0" fontId="0" fillId="60" borderId="0" xfId="0" applyFill="1"/>
    <xf numFmtId="164" fontId="0" fillId="6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951-B398-24DE17929C9C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951-B398-24DE17929C9C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98-4951-B398-24DE17929C9C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8-4951-B398-24DE17929C9C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8-4951-B398-24DE17929C9C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8-4951-B398-24DE1792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Fonctions</a:t>
            </a:r>
            <a:r>
              <a:rPr lang="fr-CA" b="1" baseline="0"/>
              <a:t> mathématiques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Absolue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A-431F-B46A-7A1B680861C3}"/>
            </c:ext>
          </c:extLst>
        </c:ser>
        <c:ser>
          <c:idx val="3"/>
          <c:order val="1"/>
          <c:tx>
            <c:v>Linéaire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6A-431F-B46A-7A1B680861C3}"/>
            </c:ext>
          </c:extLst>
        </c:ser>
        <c:ser>
          <c:idx val="5"/>
          <c:order val="2"/>
          <c:tx>
            <c:v>Polynomiale de degré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6A-431F-B46A-7A1B680861C3}"/>
            </c:ext>
          </c:extLst>
        </c:ser>
        <c:ser>
          <c:idx val="7"/>
          <c:order val="3"/>
          <c:tx>
            <c:v>Polynomiale de degré 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6A-431F-B46A-7A1B680861C3}"/>
            </c:ext>
          </c:extLst>
        </c:ser>
        <c:ser>
          <c:idx val="9"/>
          <c:order val="4"/>
          <c:tx>
            <c:v>Exponentielle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6A-431F-B46A-7A1B680861C3}"/>
            </c:ext>
          </c:extLst>
        </c:ser>
        <c:ser>
          <c:idx val="11"/>
          <c:order val="5"/>
          <c:tx>
            <c:v>Logarithmique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E6A-431F-B46A-7A1B6808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09088"/>
        <c:axId val="952694944"/>
      </c:scatterChart>
      <c:valAx>
        <c:axId val="9527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94944"/>
        <c:crosses val="autoZero"/>
        <c:crossBetween val="midCat"/>
      </c:valAx>
      <c:valAx>
        <c:axId val="9526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0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18-A4DE-F62091A4127A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4-4E18-A4DE-F62091A4127A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4-4E18-A4DE-F62091A4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Fonctions</a:t>
            </a:r>
            <a:r>
              <a:rPr lang="en-CA" b="1" baseline="0">
                <a:solidFill>
                  <a:schemeClr val="tx1"/>
                </a:solidFill>
              </a:rPr>
              <a:t> trigonométriques</a:t>
            </a:r>
            <a:endParaRPr lang="en-CA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Cosinus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'Fonctions trigonométrique(Ex)'!$N$6:$N$106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cat>
          <c:val>
            <c:numRef>
              <c:f>'Fonctions trigonométrique(Ex)'!$O$6:$O$106</c:f>
              <c:numCache>
                <c:formatCode>General</c:formatCode>
                <c:ptCount val="101"/>
                <c:pt idx="0">
                  <c:v>1.9999998626449984</c:v>
                </c:pt>
                <c:pt idx="1">
                  <c:v>1.9366464006597808</c:v>
                </c:pt>
                <c:pt idx="2">
                  <c:v>1.7509576050443236</c:v>
                </c:pt>
                <c:pt idx="3">
                  <c:v>1.4546631858558041</c:v>
                </c:pt>
                <c:pt idx="4">
                  <c:v>1.0664796607878269</c:v>
                </c:pt>
                <c:pt idx="5">
                  <c:v>0.61092805806360073</c:v>
                </c:pt>
                <c:pt idx="6">
                  <c:v>0.11678495625011225</c:v>
                </c:pt>
                <c:pt idx="7">
                  <c:v>-0.3847352932868755</c:v>
                </c:pt>
                <c:pt idx="8">
                  <c:v>-0.86195233473820387</c:v>
                </c:pt>
                <c:pt idx="9">
                  <c:v>-1.2847210130770723</c:v>
                </c:pt>
                <c:pt idx="10">
                  <c:v>-1.6263356027278775</c:v>
                </c:pt>
                <c:pt idx="11">
                  <c:v>-1.8652167721287753</c:v>
                </c:pt>
                <c:pt idx="12">
                  <c:v>-1.9862747209183347</c:v>
                </c:pt>
                <c:pt idx="13">
                  <c:v>-1.9818623822139703</c:v>
                </c:pt>
                <c:pt idx="14">
                  <c:v>-1.8522584774835269</c:v>
                </c:pt>
                <c:pt idx="15">
                  <c:v>-1.6056499100871529</c:v>
                </c:pt>
                <c:pt idx="16">
                  <c:v>-1.2576146096656089</c:v>
                </c:pt>
                <c:pt idx="17">
                  <c:v>-0.83013749539550097</c:v>
                </c:pt>
                <c:pt idx="18">
                  <c:v>-0.35022171838159949</c:v>
                </c:pt>
                <c:pt idx="19">
                  <c:v>0.15181709087410353</c:v>
                </c:pt>
                <c:pt idx="20">
                  <c:v>0.64426581984642162</c:v>
                </c:pt>
                <c:pt idx="21">
                  <c:v>1.0960171484101677</c:v>
                </c:pt>
                <c:pt idx="22">
                  <c:v>1.4785345561768382</c:v>
                </c:pt>
                <c:pt idx="23">
                  <c:v>1.7676549358891831</c:v>
                </c:pt>
                <c:pt idx="24">
                  <c:v>1.9451149442237328</c:v>
                </c:pt>
                <c:pt idx="25">
                  <c:v>1.9997046724856242</c:v>
                </c:pt>
                <c:pt idx="26">
                  <c:v>1.9279757613783808</c:v>
                </c:pt>
                <c:pt idx="27">
                  <c:v>1.734459229196436</c:v>
                </c:pt>
                <c:pt idx="28">
                  <c:v>1.4313792535281096</c:v>
                </c:pt>
                <c:pt idx="29">
                  <c:v>1.0378809864917218</c:v>
                </c:pt>
                <c:pt idx="30">
                  <c:v>0.57882118137192895</c:v>
                </c:pt>
                <c:pt idx="31">
                  <c:v>8.3198025135866147E-2</c:v>
                </c:pt>
                <c:pt idx="32">
                  <c:v>-0.4176806378147449</c:v>
                </c:pt>
                <c:pt idx="33">
                  <c:v>-0.89217497982759986</c:v>
                </c:pt>
                <c:pt idx="34">
                  <c:v>-1.3103118351167158</c:v>
                </c:pt>
                <c:pt idx="35">
                  <c:v>-1.6456780641035582</c:v>
                </c:pt>
                <c:pt idx="36">
                  <c:v>-1.8770890357179211</c:v>
                </c:pt>
                <c:pt idx="37">
                  <c:v>-1.9899268318883914</c:v>
                </c:pt>
                <c:pt idx="38">
                  <c:v>-1.97706364165479</c:v>
                </c:pt>
                <c:pt idx="39">
                  <c:v>-1.8393120153454783</c:v>
                </c:pt>
                <c:pt idx="40">
                  <c:v>-1.5853735368721693</c:v>
                </c:pt>
                <c:pt idx="41">
                  <c:v>-1.2312891564439479</c:v>
                </c:pt>
                <c:pt idx="42">
                  <c:v>-0.79942590543948244</c:v>
                </c:pt>
                <c:pt idx="43">
                  <c:v>-0.31706400128838325</c:v>
                </c:pt>
                <c:pt idx="44">
                  <c:v>0.18532640696472361</c:v>
                </c:pt>
                <c:pt idx="45">
                  <c:v>0.67600999676155527</c:v>
                </c:pt>
                <c:pt idx="46">
                  <c:v>1.1239909494311202</c:v>
                </c:pt>
                <c:pt idx="47">
                  <c:v>1.5009709141303569</c:v>
                </c:pt>
                <c:pt idx="48">
                  <c:v>1.7831365763906635</c:v>
                </c:pt>
                <c:pt idx="49">
                  <c:v>1.9526639129830954</c:v>
                </c:pt>
                <c:pt idx="50">
                  <c:v>1.9988441113570419</c:v>
                </c:pt>
                <c:pt idx="51">
                  <c:v>1.9187600308443546</c:v>
                </c:pt>
                <c:pt idx="52">
                  <c:v>1.7174704744896434</c:v>
                </c:pt>
                <c:pt idx="53">
                  <c:v>1.4076906313044633</c:v>
                </c:pt>
                <c:pt idx="54">
                  <c:v>1.0089888749759628</c:v>
                </c:pt>
                <c:pt idx="55">
                  <c:v>0.54655065616916398</c:v>
                </c:pt>
                <c:pt idx="56">
                  <c:v>4.9587571674182825E-2</c:v>
                </c:pt>
                <c:pt idx="57">
                  <c:v>-0.45050789265152419</c:v>
                </c:pt>
                <c:pt idx="58">
                  <c:v>-0.92214538275343649</c:v>
                </c:pt>
                <c:pt idx="59">
                  <c:v>-1.3355321963166202</c:v>
                </c:pt>
                <c:pt idx="60">
                  <c:v>-1.6645552474734828</c:v>
                </c:pt>
                <c:pt idx="61">
                  <c:v>-1.888430595117583</c:v>
                </c:pt>
                <c:pt idx="62">
                  <c:v>-1.993016336351058</c:v>
                </c:pt>
                <c:pt idx="63">
                  <c:v>-1.9717059313624044</c:v>
                </c:pt>
                <c:pt idx="64">
                  <c:v>-1.8258455296103953</c:v>
                </c:pt>
                <c:pt idx="65">
                  <c:v>-1.5646489353835642</c:v>
                </c:pt>
                <c:pt idx="66">
                  <c:v>-1.204615584245851</c:v>
                </c:pt>
                <c:pt idx="67">
                  <c:v>-0.76848829600909074</c:v>
                </c:pt>
                <c:pt idx="68">
                  <c:v>-0.28381664156733977</c:v>
                </c:pt>
                <c:pt idx="69">
                  <c:v>0.2187833262330737</c:v>
                </c:pt>
                <c:pt idx="70">
                  <c:v>0.70756304724071273</c:v>
                </c:pt>
                <c:pt idx="71">
                  <c:v>1.151646967600835</c:v>
                </c:pt>
                <c:pt idx="72">
                  <c:v>1.5229829067302567</c:v>
                </c:pt>
                <c:pt idx="73">
                  <c:v>1.7981140756215379</c:v>
                </c:pt>
                <c:pt idx="74">
                  <c:v>1.9596608104770303</c:v>
                </c:pt>
                <c:pt idx="75">
                  <c:v>1.9974184225633183</c:v>
                </c:pt>
                <c:pt idx="76">
                  <c:v>1.909001814595692</c:v>
                </c:pt>
                <c:pt idx="77">
                  <c:v>1.6999961441075493</c:v>
                </c:pt>
                <c:pt idx="78">
                  <c:v>1.3836040166034722</c:v>
                </c:pt>
                <c:pt idx="79">
                  <c:v>0.9798114948272868</c:v>
                </c:pt>
                <c:pt idx="80">
                  <c:v>0.51412560621159842</c:v>
                </c:pt>
                <c:pt idx="81">
                  <c:v>1.5963098455566684E-2</c:v>
                </c:pt>
                <c:pt idx="82">
                  <c:v>-0.48320777663828612</c:v>
                </c:pt>
                <c:pt idx="83">
                  <c:v>-0.9518550700666224</c:v>
                </c:pt>
                <c:pt idx="84">
                  <c:v>-1.3603749661938487</c:v>
                </c:pt>
                <c:pt idx="85">
                  <c:v>-1.6829618157438304</c:v>
                </c:pt>
                <c:pt idx="86">
                  <c:v>-1.8992382437600548</c:v>
                </c:pt>
                <c:pt idx="87">
                  <c:v>-1.9955423608192862</c:v>
                </c:pt>
                <c:pt idx="88">
                  <c:v>-1.9657907661074201</c:v>
                </c:pt>
                <c:pt idx="89">
                  <c:v>-1.8118628276205282</c:v>
                </c:pt>
                <c:pt idx="90">
                  <c:v>-1.543481965030572</c:v>
                </c:pt>
                <c:pt idx="91">
                  <c:v>-1.1776014344165799</c:v>
                </c:pt>
                <c:pt idx="92">
                  <c:v>-0.73733341400903485</c:v>
                </c:pt>
                <c:pt idx="93">
                  <c:v>-0.25048903915248522</c:v>
                </c:pt>
                <c:pt idx="94">
                  <c:v>0.25217838949694971</c:v>
                </c:pt>
                <c:pt idx="95">
                  <c:v>0.73891605037724739</c:v>
                </c:pt>
                <c:pt idx="96">
                  <c:v>1.1789773838098276</c:v>
                </c:pt>
                <c:pt idx="97">
                  <c:v>1.5445643105867863</c:v>
                </c:pt>
                <c:pt idx="98">
                  <c:v>1.8125831990348991</c:v>
                </c:pt>
                <c:pt idx="99">
                  <c:v>1.966103658492073</c:v>
                </c:pt>
                <c:pt idx="100">
                  <c:v>1.9954280091854995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4E19-A351-0BAE812BC343}"/>
            </c:ext>
          </c:extLst>
        </c:ser>
        <c:ser>
          <c:idx val="1"/>
          <c:order val="1"/>
          <c:tx>
            <c:v>Sinus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'Fonctions trigonométrique(Ex)'!$N$6:$N$106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cat>
          <c:val>
            <c:numRef>
              <c:f>'Fonctions trigonométrique(Ex)'!$P$6:$P$106</c:f>
              <c:numCache>
                <c:formatCode>General</c:formatCode>
                <c:ptCount val="101"/>
                <c:pt idx="0">
                  <c:v>3.7061435705115694E-4</c:v>
                </c:pt>
                <c:pt idx="1">
                  <c:v>0.25170140909462396</c:v>
                </c:pt>
                <c:pt idx="2">
                  <c:v>0.49904147618777767</c:v>
                </c:pt>
                <c:pt idx="3">
                  <c:v>0.73846923710077184</c:v>
                </c:pt>
                <c:pt idx="4">
                  <c:v>0.96618856296903721</c:v>
                </c:pt>
                <c:pt idx="5">
                  <c:v>1.1785889622495196</c:v>
                </c:pt>
                <c:pt idx="6">
                  <c:v>1.3723028250899609</c:v>
                </c:pt>
                <c:pt idx="7">
                  <c:v>1.5442588168072331</c:v>
                </c:pt>
                <c:pt idx="8">
                  <c:v>1.6917305739207422</c:v>
                </c:pt>
                <c:pt idx="9">
                  <c:v>1.8123799306649455</c:v>
                </c:pt>
                <c:pt idx="10">
                  <c:v>1.9042939906243146</c:v>
                </c:pt>
                <c:pt idx="11">
                  <c:v>1.9660154557197091</c:v>
                </c:pt>
                <c:pt idx="12">
                  <c:v>1.99656573167986</c:v>
                </c:pt>
                <c:pt idx="13">
                  <c:v>1.9954604436605528</c:v>
                </c:pt>
                <c:pt idx="14">
                  <c:v>1.9627171160112522</c:v>
                </c:pt>
                <c:pt idx="15">
                  <c:v>1.8988548944264154</c:v>
                </c:pt>
                <c:pt idx="16">
                  <c:v>1.8048863148867877</c:v>
                </c:pt>
                <c:pt idx="17">
                  <c:v>1.6823012498941743</c:v>
                </c:pt>
                <c:pt idx="18">
                  <c:v>1.533043286532249</c:v>
                </c:pt>
                <c:pt idx="19">
                  <c:v>1.359478910879421</c:v>
                </c:pt>
                <c:pt idx="20">
                  <c:v>1.1643599873551043</c:v>
                </c:pt>
                <c:pt idx="21">
                  <c:v>0.95078012788963584</c:v>
                </c:pt>
                <c:pt idx="22">
                  <c:v>0.72212564268495683</c:v>
                </c:pt>
                <c:pt idx="23">
                  <c:v>0.48202185024209948</c:v>
                </c:pt>
                <c:pt idx="24">
                  <c:v>0.23427559791038235</c:v>
                </c:pt>
                <c:pt idx="25">
                  <c:v>-1.7185095704586758E-2</c:v>
                </c:pt>
                <c:pt idx="26">
                  <c:v>-0.26837331950404325</c:v>
                </c:pt>
                <c:pt idx="27">
                  <c:v>-0.51530648240009946</c:v>
                </c:pt>
                <c:pt idx="28">
                  <c:v>-0.75406945732597497</c:v>
                </c:pt>
                <c:pt idx="29">
                  <c:v>-0.98087665560368908</c:v>
                </c:pt>
                <c:pt idx="30">
                  <c:v>-1.1921320474796704</c:v>
                </c:pt>
                <c:pt idx="31">
                  <c:v>-1.3844861772022623</c:v>
                </c:pt>
                <c:pt idx="32">
                  <c:v>-1.5548892686666613</c:v>
                </c:pt>
                <c:pt idx="33">
                  <c:v>-1.7006395796369083</c:v>
                </c:pt>
                <c:pt idx="34">
                  <c:v>-1.8194262378883943</c:v>
                </c:pt>
                <c:pt idx="35">
                  <c:v>-1.909365880103538</c:v>
                </c:pt>
                <c:pt idx="36">
                  <c:v>-1.9690325126106782</c:v>
                </c:pt>
                <c:pt idx="37">
                  <c:v>-1.9974801205239545</c:v>
                </c:pt>
                <c:pt idx="38">
                  <c:v>-1.9942576668160987</c:v>
                </c:pt>
                <c:pt idx="39">
                  <c:v>-1.9594162435137354</c:v>
                </c:pt>
                <c:pt idx="40">
                  <c:v>-1.8935082616329324</c:v>
                </c:pt>
                <c:pt idx="41">
                  <c:v>-1.7975786926985833</c:v>
                </c:pt>
                <c:pt idx="42">
                  <c:v>-1.6731485007133953</c:v>
                </c:pt>
                <c:pt idx="43">
                  <c:v>-1.5221905272627285</c:v>
                </c:pt>
                <c:pt idx="44">
                  <c:v>-1.3470982120971271</c:v>
                </c:pt>
                <c:pt idx="45">
                  <c:v>-1.1506476451279275</c:v>
                </c:pt>
                <c:pt idx="46">
                  <c:v>-0.93595355150182513</c:v>
                </c:pt>
                <c:pt idx="47">
                  <c:v>-0.70641990761136042</c:v>
                </c:pt>
                <c:pt idx="48">
                  <c:v>-0.46568597102482751</c:v>
                </c:pt>
                <c:pt idx="49">
                  <c:v>-0.21756858003145702</c:v>
                </c:pt>
                <c:pt idx="50">
                  <c:v>3.3998362357003702E-2</c:v>
                </c:pt>
                <c:pt idx="51">
                  <c:v>0.28502626046672513</c:v>
                </c:pt>
                <c:pt idx="52">
                  <c:v>0.531535065174779</c:v>
                </c:pt>
                <c:pt idx="53">
                  <c:v>0.76961637761649582</c:v>
                </c:pt>
                <c:pt idx="54">
                  <c:v>0.99549541687746468</c:v>
                </c:pt>
                <c:pt idx="55">
                  <c:v>1.2055908691719741</c:v>
                </c:pt>
                <c:pt idx="56">
                  <c:v>1.3965716695987418</c:v>
                </c:pt>
                <c:pt idx="57">
                  <c:v>1.5654098161987884</c:v>
                </c:pt>
                <c:pt idx="58">
                  <c:v>1.7094283789481899</c:v>
                </c:pt>
                <c:pt idx="59">
                  <c:v>1.8263439425027861</c:v>
                </c:pt>
                <c:pt idx="60">
                  <c:v>1.9143028097648196</c:v>
                </c:pt>
                <c:pt idx="61">
                  <c:v>1.9719103922637009</c:v>
                </c:pt>
                <c:pt idx="62">
                  <c:v>1.9982533213662022</c:v>
                </c:pt>
                <c:pt idx="63">
                  <c:v>1.9929139297426781</c:v>
                </c:pt>
                <c:pt idx="64">
                  <c:v>1.9559768734855725</c:v>
                </c:pt>
                <c:pt idx="65">
                  <c:v>1.8880277898864637</c:v>
                </c:pt>
                <c:pt idx="66">
                  <c:v>1.790144012152612</c:v>
                </c:pt>
                <c:pt idx="67">
                  <c:v>1.6638774882812408</c:v>
                </c:pt>
                <c:pt idx="68">
                  <c:v>1.5112301749129216</c:v>
                </c:pt>
                <c:pt idx="69">
                  <c:v>1.3346222962946956</c:v>
                </c:pt>
                <c:pt idx="70">
                  <c:v>1.1368539716072981</c:v>
                </c:pt>
                <c:pt idx="71">
                  <c:v>0.92106081905548731</c:v>
                </c:pt>
                <c:pt idx="72">
                  <c:v>0.69066424061894449</c:v>
                </c:pt>
                <c:pt idx="73">
                  <c:v>0.44931717569937385</c:v>
                </c:pt>
                <c:pt idx="74">
                  <c:v>0.20084618374011914</c:v>
                </c:pt>
                <c:pt idx="75">
                  <c:v>-5.0809225901225066E-2</c:v>
                </c:pt>
                <c:pt idx="76">
                  <c:v>-0.30165905490190098</c:v>
                </c:pt>
                <c:pt idx="77">
                  <c:v>-0.54772607742598001</c:v>
                </c:pt>
                <c:pt idx="78">
                  <c:v>-0.78510889906848458</c:v>
                </c:pt>
                <c:pt idx="79">
                  <c:v>-1.0100438134916292</c:v>
                </c:pt>
                <c:pt idx="80">
                  <c:v>-1.2189644760157703</c:v>
                </c:pt>
                <c:pt idx="81">
                  <c:v>-1.408558448039851</c:v>
                </c:pt>
                <c:pt idx="82">
                  <c:v>-1.5758197157791516</c:v>
                </c:pt>
                <c:pt idx="83">
                  <c:v>-1.7180963506353835</c:v>
                </c:pt>
                <c:pt idx="84">
                  <c:v>-1.8331325555436107</c:v>
                </c:pt>
                <c:pt idx="85">
                  <c:v>-1.919104430650878</c:v>
                </c:pt>
                <c:pt idx="86">
                  <c:v>-1.9746488912614453</c:v>
                </c:pt>
                <c:pt idx="87">
                  <c:v>-1.9988852795544036</c:v>
                </c:pt>
                <c:pt idx="88">
                  <c:v>-1.9914293274197354</c:v>
                </c:pt>
                <c:pt idx="89">
                  <c:v>-1.9523992490319515</c:v>
                </c:pt>
                <c:pt idx="90">
                  <c:v>-1.8824138665635068</c:v>
                </c:pt>
                <c:pt idx="91">
                  <c:v>-1.7825827987548235</c:v>
                </c:pt>
                <c:pt idx="92">
                  <c:v>-1.6544888679012122</c:v>
                </c:pt>
                <c:pt idx="93">
                  <c:v>-1.5001630041940393</c:v>
                </c:pt>
                <c:pt idx="94">
                  <c:v>-1.322052045307994</c:v>
                </c:pt>
                <c:pt idx="95">
                  <c:v>-1.1229799417722262</c:v>
                </c:pt>
                <c:pt idx="96">
                  <c:v>-0.90610298321447569</c:v>
                </c:pt>
                <c:pt idx="97">
                  <c:v>-0.67485975536641218</c:v>
                </c:pt>
                <c:pt idx="98">
                  <c:v>-0.43291662126222519</c:v>
                </c:pt>
                <c:pt idx="99">
                  <c:v>-0.18410959102645097</c:v>
                </c:pt>
                <c:pt idx="100">
                  <c:v>6.7616498094034305E-2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4E19-A351-0BAE812BC343}"/>
            </c:ext>
          </c:extLst>
        </c:ser>
        <c:ser>
          <c:idx val="2"/>
          <c:order val="2"/>
          <c:tx>
            <c:v>Tangente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'Fonctions trigonométrique(Ex)'!$N$6:$N$106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cat>
          <c:val>
            <c:numRef>
              <c:f>'Fonctions trigonométrique(Ex)'!$Q$6:$Q$106</c:f>
              <c:numCache>
                <c:formatCode>General</c:formatCode>
                <c:ptCount val="101"/>
                <c:pt idx="0">
                  <c:v>1.8530718170718704E-4</c:v>
                </c:pt>
                <c:pt idx="1">
                  <c:v>0.12685933874040059</c:v>
                </c:pt>
                <c:pt idx="2">
                  <c:v>0.25767101267078973</c:v>
                </c:pt>
                <c:pt idx="3">
                  <c:v>0.39731005147085796</c:v>
                </c:pt>
                <c:pt idx="4">
                  <c:v>0.55174937272282631</c:v>
                </c:pt>
                <c:pt idx="5">
                  <c:v>0.72939858560826298</c:v>
                </c:pt>
                <c:pt idx="6">
                  <c:v>0.94321692959671877</c:v>
                </c:pt>
                <c:pt idx="7">
                  <c:v>1.2150614368902624</c:v>
                </c:pt>
                <c:pt idx="8">
                  <c:v>1.5858093426187767</c:v>
                </c:pt>
                <c:pt idx="9">
                  <c:v>2.1429473993321628</c:v>
                </c:pt>
                <c:pt idx="10">
                  <c:v>3.1152516648024537</c:v>
                </c:pt>
                <c:pt idx="11">
                  <c:v>5.3551174609773442</c:v>
                </c:pt>
                <c:pt idx="12">
                  <c:v>17.042096526443199</c:v>
                </c:pt>
                <c:pt idx="13">
                  <c:v>-14.816751605132295</c:v>
                </c:pt>
                <c:pt idx="14">
                  <c:v>-5.106301155025827</c:v>
                </c:pt>
                <c:pt idx="15">
                  <c:v>-3.0237842894140581</c:v>
                </c:pt>
                <c:pt idx="16">
                  <c:v>-2.0947642028376494</c:v>
                </c:pt>
                <c:pt idx="17">
                  <c:v>-1.5553794504950544</c:v>
                </c:pt>
                <c:pt idx="18">
                  <c:v>-1.193552774307163</c:v>
                </c:pt>
                <c:pt idx="19">
                  <c:v>-0.9267653727245575</c:v>
                </c:pt>
                <c:pt idx="20">
                  <c:v>-0.71603576798111146</c:v>
                </c:pt>
                <c:pt idx="21">
                  <c:v>-0.54035405793876157</c:v>
                </c:pt>
                <c:pt idx="22">
                  <c:v>-0.38718150715586014</c:v>
                </c:pt>
                <c:pt idx="23">
                  <c:v>-0.24833113019580119</c:v>
                </c:pt>
                <c:pt idx="24">
                  <c:v>-0.1179498042086834</c:v>
                </c:pt>
                <c:pt idx="25">
                  <c:v>8.5928650718340941E-3</c:v>
                </c:pt>
                <c:pt idx="26">
                  <c:v>0.13541130963318615</c:v>
                </c:pt>
                <c:pt idx="27">
                  <c:v>0.26665623604500688</c:v>
                </c:pt>
                <c:pt idx="28">
                  <c:v>0.40707739810346705</c:v>
                </c:pt>
                <c:pt idx="29">
                  <c:v>0.5627675154822025</c:v>
                </c:pt>
                <c:pt idx="30">
                  <c:v>0.74235860794953468</c:v>
                </c:pt>
                <c:pt idx="31">
                  <c:v>0.95923131106856674</c:v>
                </c:pt>
                <c:pt idx="32">
                  <c:v>1.2360965520547245</c:v>
                </c:pt>
                <c:pt idx="33">
                  <c:v>1.6157594239734745</c:v>
                </c:pt>
                <c:pt idx="34">
                  <c:v>2.1908269093209292</c:v>
                </c:pt>
                <c:pt idx="35">
                  <c:v>3.2076733614779225</c:v>
                </c:pt>
                <c:pt idx="36">
                  <c:v>5.6163940982019902</c:v>
                </c:pt>
                <c:pt idx="37">
                  <c:v>19.902123863539483</c:v>
                </c:pt>
                <c:pt idx="38">
                  <c:v>-13.167976346854354</c:v>
                </c:pt>
                <c:pt idx="39">
                  <c:v>-4.8880428238793456</c:v>
                </c:pt>
                <c:pt idx="40">
                  <c:v>-2.9406185723143499</c:v>
                </c:pt>
                <c:pt idx="41">
                  <c:v>-2.0502480520082926</c:v>
                </c:pt>
                <c:pt idx="42">
                  <c:v>-1.5270034016933942</c:v>
                </c:pt>
                <c:pt idx="43">
                  <c:v>-1.1733706337693091</c:v>
                </c:pt>
                <c:pt idx="44">
                  <c:v>-0.91125747300289139</c:v>
                </c:pt>
                <c:pt idx="45">
                  <c:v>-0.70339372111986542</c:v>
                </c:pt>
                <c:pt idx="46">
                  <c:v>-0.52954078276503691</c:v>
                </c:pt>
                <c:pt idx="47">
                  <c:v>-0.37754496102267854</c:v>
                </c:pt>
                <c:pt idx="48">
                  <c:v>-0.23942370370944582</c:v>
                </c:pt>
                <c:pt idx="49">
                  <c:v>-0.10943373774527267</c:v>
                </c:pt>
                <c:pt idx="50">
                  <c:v>1.7001637856006207E-2</c:v>
                </c:pt>
                <c:pt idx="51">
                  <c:v>0.14398277515784177</c:v>
                </c:pt>
                <c:pt idx="52">
                  <c:v>0.27568183832459875</c:v>
                </c:pt>
                <c:pt idx="53">
                  <c:v>0.41691183224909656</c:v>
                </c:pt>
                <c:pt idx="54">
                  <c:v>0.57389041844288291</c:v>
                </c:pt>
                <c:pt idx="55">
                  <c:v>0.75548142405864793</c:v>
                </c:pt>
                <c:pt idx="56">
                  <c:v>0.97550609757446871</c:v>
                </c:pt>
                <c:pt idx="57">
                  <c:v>1.2575734751398955</c:v>
                </c:pt>
                <c:pt idx="58">
                  <c:v>1.6465344294765589</c:v>
                </c:pt>
                <c:pt idx="59">
                  <c:v>2.2405033486537196</c:v>
                </c:pt>
                <c:pt idx="60">
                  <c:v>3.3052182004054793</c:v>
                </c:pt>
                <c:pt idx="61">
                  <c:v>5.903568646087118</c:v>
                </c:pt>
                <c:pt idx="62">
                  <c:v>23.911613719025262</c:v>
                </c:pt>
                <c:pt idx="63">
                  <c:v>-11.847885307064628</c:v>
                </c:pt>
                <c:pt idx="64">
                  <c:v>-4.6870156339738278</c:v>
                </c:pt>
                <c:pt idx="65">
                  <c:v>-2.8614659143282859</c:v>
                </c:pt>
                <c:pt idx="66">
                  <c:v>-2.0072405939160722</c:v>
                </c:pt>
                <c:pt idx="67">
                  <c:v>-1.499346720636185</c:v>
                </c:pt>
                <c:pt idx="68">
                  <c:v>-1.1535828036201592</c:v>
                </c:pt>
                <c:pt idx="69">
                  <c:v>-0.89598539218629791</c:v>
                </c:pt>
                <c:pt idx="70">
                  <c:v>-0.69090032061945306</c:v>
                </c:pt>
                <c:pt idx="71">
                  <c:v>-0.51882336520009686</c:v>
                </c:pt>
                <c:pt idx="72">
                  <c:v>-0.36796939846559823</c:v>
                </c:pt>
                <c:pt idx="73">
                  <c:v>-0.2305520658652129</c:v>
                </c:pt>
                <c:pt idx="74">
                  <c:v>-0.10093332761480862</c:v>
                </c:pt>
                <c:pt idx="75">
                  <c:v>2.5412814917901309E-2</c:v>
                </c:pt>
                <c:pt idx="76">
                  <c:v>0.15257501806538845</c:v>
                </c:pt>
                <c:pt idx="77">
                  <c:v>0.28474937701885827</c:v>
                </c:pt>
                <c:pt idx="78">
                  <c:v>0.4268154523167666</c:v>
                </c:pt>
                <c:pt idx="79">
                  <c:v>0.58512117803174768</c:v>
                </c:pt>
                <c:pt idx="80">
                  <c:v>0.7687720113361487</c:v>
                </c:pt>
                <c:pt idx="81">
                  <c:v>0.99205005061325846</c:v>
                </c:pt>
                <c:pt idx="82">
                  <c:v>1.2795094068958039</c:v>
                </c:pt>
                <c:pt idx="83">
                  <c:v>1.6781734518083602</c:v>
                </c:pt>
                <c:pt idx="84">
                  <c:v>2.2920872422041083</c:v>
                </c:pt>
                <c:pt idx="85">
                  <c:v>3.4083392987317778</c:v>
                </c:pt>
                <c:pt idx="86">
                  <c:v>6.2207395900259765</c:v>
                </c:pt>
                <c:pt idx="87">
                  <c:v>29.938870635093895</c:v>
                </c:pt>
                <c:pt idx="88">
                  <c:v>-10.766963094173494</c:v>
                </c:pt>
                <c:pt idx="89">
                  <c:v>-4.5012312539459511</c:v>
                </c:pt>
                <c:pt idx="90">
                  <c:v>-2.7860322782578582</c:v>
                </c:pt>
                <c:pt idx="91">
                  <c:v>-1.9656606301622808</c:v>
                </c:pt>
                <c:pt idx="92">
                  <c:v>-1.4723786298540331</c:v>
                </c:pt>
                <c:pt idx="93">
                  <c:v>-1.1341751228437211</c:v>
                </c:pt>
                <c:pt idx="94">
                  <c:v>-0.88094168135166395</c:v>
                </c:pt>
                <c:pt idx="95">
                  <c:v>-0.67855122459655814</c:v>
                </c:pt>
                <c:pt idx="96">
                  <c:v>-0.50819904096448887</c:v>
                </c:pt>
                <c:pt idx="97">
                  <c:v>-0.35845290137796304</c:v>
                </c:pt>
                <c:pt idx="98">
                  <c:v>-0.22171475463619375</c:v>
                </c:pt>
                <c:pt idx="99">
                  <c:v>-9.2447332172630389E-2</c:v>
                </c:pt>
                <c:pt idx="100">
                  <c:v>3.3827587001537422E-2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A-4E19-A351-0BAE812B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448847"/>
        <c:axId val="1363448431"/>
      </c:lineChart>
      <c:catAx>
        <c:axId val="13634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48431"/>
        <c:crosses val="autoZero"/>
        <c:auto val="1"/>
        <c:lblAlgn val="ctr"/>
        <c:lblOffset val="100"/>
        <c:noMultiLvlLbl val="0"/>
      </c:catAx>
      <c:valAx>
        <c:axId val="136344843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22</xdr:row>
      <xdr:rowOff>19050</xdr:rowOff>
    </xdr:from>
    <xdr:to>
      <xdr:col>11</xdr:col>
      <xdr:colOff>752474</xdr:colOff>
      <xdr:row>52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B022B0-C178-47D7-A7FC-E9BC4315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16</xdr:row>
      <xdr:rowOff>25400</xdr:rowOff>
    </xdr:from>
    <xdr:to>
      <xdr:col>9</xdr:col>
      <xdr:colOff>774699</xdr:colOff>
      <xdr:row>46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36FB83-A83F-F5B8-7793-90577D99B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workbookViewId="0"/>
  </sheetViews>
  <sheetFormatPr baseColWidth="10" defaultColWidth="11.54296875" defaultRowHeight="10.15" customHeight="1" x14ac:dyDescent="0.25"/>
  <cols>
    <col min="1" max="1" width="1.1796875" style="1" customWidth="1"/>
    <col min="2" max="2" width="0.54296875" style="1" customWidth="1"/>
    <col min="3" max="3" width="1.7265625" style="1" customWidth="1"/>
    <col min="4" max="4" width="0.54296875" style="1" customWidth="1"/>
    <col min="5" max="5" width="19.453125" style="1" customWidth="1"/>
    <col min="6" max="6" width="27.7265625" style="4" customWidth="1"/>
    <col min="7" max="10" width="8.26953125" style="5" customWidth="1"/>
    <col min="11" max="12" width="8.26953125" style="2" customWidth="1"/>
    <col min="13" max="13" width="5.54296875" style="2" customWidth="1"/>
    <col min="14" max="14" width="3.26953125" style="2" customWidth="1"/>
    <col min="15" max="15" width="0.54296875" style="2" customWidth="1"/>
    <col min="16" max="16" width="9.453125" style="2" customWidth="1"/>
    <col min="17" max="17" width="0.7265625" style="2" customWidth="1"/>
    <col min="18" max="18" width="9.453125" style="2" customWidth="1"/>
    <col min="19" max="19" width="0.54296875" style="33" customWidth="1"/>
    <col min="20" max="20" width="9.453125" style="2" customWidth="1"/>
    <col min="21" max="21" width="0.54296875" style="33" customWidth="1"/>
    <col min="22" max="22" width="9.453125" style="2" customWidth="1"/>
    <col min="23" max="23" width="0.54296875" style="33" customWidth="1"/>
    <col min="24" max="24" width="9.453125" style="2" customWidth="1"/>
    <col min="25" max="25" width="0.54296875" style="33" customWidth="1"/>
    <col min="26" max="26" width="9.453125" style="2" customWidth="1"/>
    <col min="27" max="27" width="0.54296875" style="33" customWidth="1"/>
    <col min="28" max="28" width="9.453125" style="2" customWidth="1"/>
    <col min="29" max="16384" width="11.54296875" style="1"/>
  </cols>
  <sheetData>
    <row r="1" spans="2:29" ht="6" customHeight="1" x14ac:dyDescent="0.25"/>
    <row r="2" spans="2:29" ht="18" customHeight="1" x14ac:dyDescent="0.25">
      <c r="B2" s="229" t="s">
        <v>9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</row>
    <row r="3" spans="2:29" ht="15" customHeight="1" thickBot="1" x14ac:dyDescent="0.3"/>
    <row r="4" spans="2:29" ht="10.15" customHeight="1" x14ac:dyDescent="0.25">
      <c r="C4" s="29"/>
      <c r="D4" s="27"/>
      <c r="E4" s="230" t="s">
        <v>22</v>
      </c>
      <c r="F4" s="230"/>
      <c r="G4" s="232" t="s">
        <v>23</v>
      </c>
      <c r="H4" s="233"/>
      <c r="I4" s="233"/>
      <c r="J4" s="233"/>
      <c r="K4" s="233"/>
      <c r="L4" s="233"/>
      <c r="M4" s="21"/>
      <c r="P4" s="15"/>
      <c r="Q4" s="15"/>
    </row>
    <row r="5" spans="2:29" ht="10.15" customHeight="1" thickBot="1" x14ac:dyDescent="0.3">
      <c r="C5" s="30"/>
      <c r="D5" s="28"/>
      <c r="E5" s="231"/>
      <c r="F5" s="231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3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4">
      <c r="C7" s="87"/>
      <c r="D7" s="241" t="s">
        <v>15</v>
      </c>
      <c r="E7" s="241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39"/>
      <c r="N7" s="239"/>
      <c r="O7" s="239"/>
      <c r="P7" s="239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4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4">
      <c r="C9" s="98"/>
      <c r="D9" s="242" t="s">
        <v>10</v>
      </c>
      <c r="E9" s="242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40"/>
      <c r="N9" s="240"/>
      <c r="O9" s="240"/>
      <c r="P9" s="240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4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3">
      <c r="C11" s="110"/>
      <c r="D11" s="243" t="s">
        <v>11</v>
      </c>
      <c r="E11" s="243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21"/>
      <c r="N11" s="221"/>
      <c r="O11" s="221"/>
      <c r="P11" s="221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3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3">
      <c r="C13" s="122"/>
      <c r="D13" s="244" t="s">
        <v>12</v>
      </c>
      <c r="E13" s="244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20"/>
      <c r="N13" s="220"/>
      <c r="O13" s="220"/>
      <c r="P13" s="220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3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4">
      <c r="C15" s="133"/>
      <c r="D15" s="223" t="s">
        <v>13</v>
      </c>
      <c r="E15" s="223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22"/>
      <c r="N15" s="222"/>
      <c r="O15" s="222"/>
      <c r="P15" s="222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4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4">
      <c r="C17" s="143"/>
      <c r="D17" s="225" t="s">
        <v>14</v>
      </c>
      <c r="E17" s="225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24"/>
      <c r="N17" s="224"/>
      <c r="O17" s="224"/>
      <c r="P17" s="224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5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3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5">
      <c r="B20" s="27"/>
      <c r="C20" s="27"/>
      <c r="D20" s="27"/>
      <c r="E20" s="230" t="s">
        <v>26</v>
      </c>
      <c r="F20" s="234"/>
      <c r="G20" s="237" t="s">
        <v>24</v>
      </c>
      <c r="H20" s="226"/>
      <c r="I20" s="226" t="s">
        <v>25</v>
      </c>
      <c r="J20" s="226"/>
      <c r="K20" s="226" t="s">
        <v>36</v>
      </c>
      <c r="L20" s="227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3">
      <c r="B21" s="28"/>
      <c r="C21" s="28"/>
      <c r="D21" s="28"/>
      <c r="E21" s="235"/>
      <c r="F21" s="236"/>
      <c r="G21" s="238">
        <v>-10</v>
      </c>
      <c r="H21" s="238"/>
      <c r="I21" s="238">
        <v>0.2</v>
      </c>
      <c r="J21" s="238"/>
      <c r="K21" s="228">
        <f>G21+100*I21</f>
        <v>10</v>
      </c>
      <c r="L21" s="228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5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5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5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5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5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5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5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5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5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5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5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5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5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5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5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5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5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5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5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5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5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5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5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5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5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5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5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5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5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5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5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5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5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5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5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5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5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5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5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5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5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5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5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5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5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5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5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5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5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5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5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5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5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5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5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5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5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5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5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5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5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5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5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5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5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5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5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5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5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5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5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5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5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5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5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5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5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5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5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5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5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5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5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5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5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5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5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5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5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5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5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5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5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5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5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5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5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5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5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5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5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5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5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5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C65-06A5-4DD3-B3AB-3E980D2AF55D}">
  <dimension ref="A1:AB125"/>
  <sheetViews>
    <sheetView workbookViewId="0"/>
  </sheetViews>
  <sheetFormatPr baseColWidth="10" defaultColWidth="11.453125" defaultRowHeight="14.5" x14ac:dyDescent="0.35"/>
  <cols>
    <col min="1" max="4" width="0.81640625" style="198" customWidth="1"/>
    <col min="5" max="5" width="20.26953125" style="198" bestFit="1" customWidth="1"/>
    <col min="6" max="6" width="22.26953125" style="198" bestFit="1" customWidth="1"/>
    <col min="7" max="14" width="11.453125" style="198"/>
    <col min="15" max="15" width="0.54296875" style="198" customWidth="1"/>
    <col min="16" max="16" width="11.453125" style="198"/>
    <col min="17" max="17" width="0.54296875" style="198" customWidth="1"/>
    <col min="18" max="18" width="11.453125" style="198"/>
    <col min="19" max="19" width="0.54296875" style="198" customWidth="1"/>
    <col min="20" max="20" width="11.453125" style="198"/>
    <col min="21" max="21" width="0.54296875" style="198" customWidth="1"/>
    <col min="22" max="22" width="11.453125" style="198"/>
    <col min="23" max="23" width="0.54296875" style="198" customWidth="1"/>
    <col min="24" max="24" width="11.453125" style="198"/>
    <col min="25" max="25" width="0.54296875" style="198" customWidth="1"/>
    <col min="26" max="26" width="11.453125" style="198"/>
    <col min="27" max="27" width="0.54296875" style="198" customWidth="1"/>
    <col min="28" max="16384" width="11.453125" style="198"/>
  </cols>
  <sheetData>
    <row r="1" spans="1:28" ht="7" customHeight="1" x14ac:dyDescent="0.35"/>
    <row r="2" spans="1:28" ht="18.5" x14ac:dyDescent="0.45">
      <c r="A2" s="200"/>
      <c r="B2" s="247" t="s">
        <v>9</v>
      </c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4" spans="1:28" x14ac:dyDescent="0.35">
      <c r="B4" s="245" t="s">
        <v>22</v>
      </c>
      <c r="C4" s="245"/>
      <c r="D4" s="245"/>
      <c r="E4" s="245"/>
      <c r="F4" s="245"/>
      <c r="G4" s="246" t="s">
        <v>23</v>
      </c>
      <c r="H4" s="246"/>
      <c r="I4" s="246"/>
      <c r="J4" s="246"/>
      <c r="K4" s="246"/>
      <c r="L4" s="246"/>
    </row>
    <row r="5" spans="1:28" x14ac:dyDescent="0.35">
      <c r="B5" s="245"/>
      <c r="C5" s="245"/>
      <c r="D5" s="245"/>
      <c r="E5" s="245"/>
      <c r="F5" s="245"/>
      <c r="G5" s="202" t="s">
        <v>16</v>
      </c>
      <c r="H5" s="203" t="s">
        <v>17</v>
      </c>
      <c r="I5" s="203" t="s">
        <v>18</v>
      </c>
      <c r="J5" s="203" t="s">
        <v>19</v>
      </c>
      <c r="K5" s="203" t="s">
        <v>20</v>
      </c>
      <c r="L5" s="201" t="s">
        <v>35</v>
      </c>
    </row>
    <row r="6" spans="1:28" ht="0.25" customHeight="1" x14ac:dyDescent="0.35"/>
    <row r="7" spans="1:28" x14ac:dyDescent="0.35">
      <c r="B7" s="248" t="s">
        <v>15</v>
      </c>
      <c r="C7" s="248"/>
      <c r="D7" s="248"/>
      <c r="E7" s="248"/>
      <c r="F7" s="198" t="s">
        <v>54</v>
      </c>
      <c r="G7" s="204">
        <v>-1</v>
      </c>
      <c r="H7" s="205">
        <v>5</v>
      </c>
      <c r="I7" s="204">
        <v>-25</v>
      </c>
      <c r="J7" s="204">
        <v>50</v>
      </c>
      <c r="K7" s="204"/>
      <c r="L7" s="204"/>
    </row>
    <row r="8" spans="1:28" ht="0.25" customHeight="1" x14ac:dyDescent="0.35">
      <c r="G8" s="204"/>
      <c r="H8" s="204"/>
      <c r="I8" s="204"/>
      <c r="J8" s="204"/>
      <c r="K8" s="204"/>
      <c r="L8" s="204"/>
    </row>
    <row r="9" spans="1:28" x14ac:dyDescent="0.35">
      <c r="B9" s="248" t="s">
        <v>10</v>
      </c>
      <c r="C9" s="248"/>
      <c r="D9" s="248"/>
      <c r="E9" s="248"/>
      <c r="F9" s="198" t="s">
        <v>55</v>
      </c>
      <c r="G9" s="204">
        <v>-4</v>
      </c>
      <c r="H9" s="204">
        <v>10</v>
      </c>
      <c r="I9" s="204"/>
      <c r="J9" s="204"/>
      <c r="K9" s="204"/>
      <c r="L9" s="204"/>
    </row>
    <row r="10" spans="1:28" ht="0.25" customHeight="1" x14ac:dyDescent="0.35">
      <c r="G10" s="204"/>
      <c r="H10" s="204"/>
      <c r="I10" s="204"/>
      <c r="J10" s="204"/>
      <c r="K10" s="204"/>
      <c r="L10" s="204"/>
    </row>
    <row r="11" spans="1:28" ht="16.5" x14ac:dyDescent="0.35">
      <c r="B11" s="248" t="s">
        <v>11</v>
      </c>
      <c r="C11" s="248"/>
      <c r="D11" s="248"/>
      <c r="E11" s="248"/>
      <c r="F11" s="198" t="s">
        <v>57</v>
      </c>
      <c r="G11" s="204">
        <v>0.5</v>
      </c>
      <c r="H11" s="204">
        <v>3</v>
      </c>
      <c r="I11" s="204">
        <v>-25</v>
      </c>
      <c r="J11" s="204"/>
      <c r="K11" s="204"/>
      <c r="L11" s="204"/>
    </row>
    <row r="12" spans="1:28" ht="0.4" customHeight="1" x14ac:dyDescent="0.35">
      <c r="G12" s="204"/>
      <c r="H12" s="204"/>
      <c r="I12" s="204"/>
      <c r="J12" s="204"/>
      <c r="K12" s="204"/>
      <c r="L12" s="204"/>
    </row>
    <row r="13" spans="1:28" ht="16.5" x14ac:dyDescent="0.35">
      <c r="B13" s="248" t="s">
        <v>12</v>
      </c>
      <c r="C13" s="248"/>
      <c r="D13" s="248"/>
      <c r="E13" s="248"/>
      <c r="F13" s="198" t="s">
        <v>58</v>
      </c>
      <c r="G13" s="204">
        <v>7.4999999999999997E-2</v>
      </c>
      <c r="H13" s="204">
        <v>0.25</v>
      </c>
      <c r="I13" s="204">
        <v>-3</v>
      </c>
      <c r="J13" s="204">
        <v>0</v>
      </c>
      <c r="K13" s="204"/>
      <c r="L13" s="204"/>
    </row>
    <row r="14" spans="1:28" ht="0.65" customHeight="1" x14ac:dyDescent="0.35">
      <c r="G14" s="204"/>
      <c r="H14" s="204"/>
      <c r="I14" s="204"/>
      <c r="J14" s="204"/>
      <c r="K14" s="204"/>
      <c r="L14" s="204"/>
    </row>
    <row r="15" spans="1:28" ht="16.5" x14ac:dyDescent="0.35">
      <c r="B15" s="248" t="s">
        <v>13</v>
      </c>
      <c r="C15" s="248"/>
      <c r="D15" s="248"/>
      <c r="E15" s="248"/>
      <c r="F15" s="198" t="s">
        <v>59</v>
      </c>
      <c r="G15" s="204">
        <v>1</v>
      </c>
      <c r="H15" s="204">
        <v>2</v>
      </c>
      <c r="I15" s="204">
        <v>0.5</v>
      </c>
      <c r="J15" s="204">
        <v>0</v>
      </c>
      <c r="K15" s="204">
        <v>-20</v>
      </c>
      <c r="L15" s="204"/>
    </row>
    <row r="16" spans="1:28" ht="0.65" customHeight="1" x14ac:dyDescent="0.35">
      <c r="G16" s="204"/>
      <c r="H16" s="204"/>
      <c r="I16" s="204"/>
      <c r="J16" s="204"/>
      <c r="K16" s="204"/>
      <c r="L16" s="204"/>
    </row>
    <row r="17" spans="2:28" x14ac:dyDescent="0.35">
      <c r="B17" s="248" t="s">
        <v>14</v>
      </c>
      <c r="C17" s="248"/>
      <c r="D17" s="248"/>
      <c r="E17" s="248"/>
      <c r="F17" s="198" t="s">
        <v>56</v>
      </c>
      <c r="G17" s="204">
        <v>-10</v>
      </c>
      <c r="H17" s="204">
        <v>1</v>
      </c>
      <c r="I17" s="204">
        <v>11</v>
      </c>
      <c r="J17" s="204">
        <v>50</v>
      </c>
      <c r="K17" s="204"/>
      <c r="L17" s="204"/>
    </row>
    <row r="18" spans="2:28" ht="2.5" customHeight="1" x14ac:dyDescent="0.35"/>
    <row r="20" spans="2:28" x14ac:dyDescent="0.35">
      <c r="B20" s="249" t="s">
        <v>26</v>
      </c>
      <c r="C20" s="249"/>
      <c r="D20" s="249"/>
      <c r="E20" s="249"/>
      <c r="F20" s="249"/>
      <c r="G20" s="250" t="s">
        <v>24</v>
      </c>
      <c r="H20" s="250"/>
      <c r="I20" s="250" t="s">
        <v>25</v>
      </c>
      <c r="J20" s="250"/>
      <c r="K20" s="250" t="s">
        <v>36</v>
      </c>
      <c r="L20" s="250"/>
    </row>
    <row r="21" spans="2:28" x14ac:dyDescent="0.35">
      <c r="B21" s="249"/>
      <c r="C21" s="249"/>
      <c r="D21" s="249"/>
      <c r="E21" s="249"/>
      <c r="F21" s="249"/>
      <c r="G21" s="251">
        <v>-10</v>
      </c>
      <c r="H21" s="251"/>
      <c r="I21" s="251">
        <v>0.2</v>
      </c>
      <c r="J21" s="251"/>
      <c r="K21" s="252">
        <v>10</v>
      </c>
      <c r="L21" s="252"/>
    </row>
    <row r="23" spans="2:28" x14ac:dyDescent="0.35">
      <c r="B23" s="208"/>
      <c r="C23" s="209"/>
      <c r="D23" s="209"/>
      <c r="E23" s="209"/>
      <c r="F23" s="209"/>
      <c r="G23" s="209"/>
      <c r="H23" s="209"/>
      <c r="I23" s="209"/>
      <c r="J23" s="209"/>
      <c r="K23" s="209"/>
      <c r="L23" s="210"/>
    </row>
    <row r="24" spans="2:28" x14ac:dyDescent="0.35">
      <c r="B24" s="211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P24" s="199" t="s">
        <v>21</v>
      </c>
      <c r="R24" s="199" t="s">
        <v>15</v>
      </c>
      <c r="T24" s="199" t="s">
        <v>10</v>
      </c>
      <c r="V24" s="199" t="s">
        <v>48</v>
      </c>
      <c r="X24" s="199" t="s">
        <v>49</v>
      </c>
      <c r="Z24" s="199" t="s">
        <v>50</v>
      </c>
      <c r="AB24" s="199" t="s">
        <v>51</v>
      </c>
    </row>
    <row r="25" spans="2:28" x14ac:dyDescent="0.35">
      <c r="B25" s="211"/>
      <c r="C25" s="212"/>
      <c r="D25" s="212"/>
      <c r="E25" s="212"/>
      <c r="F25" s="212"/>
      <c r="G25" s="212"/>
      <c r="H25" s="212"/>
      <c r="I25" s="212"/>
      <c r="J25" s="212"/>
      <c r="K25" s="212"/>
      <c r="L25" s="213"/>
      <c r="N25" s="206">
        <v>1</v>
      </c>
      <c r="P25" s="207">
        <f>G21</f>
        <v>-10</v>
      </c>
      <c r="Q25" s="207"/>
      <c r="R25" s="207">
        <f>$G$7 * ABS($H$7 * P25 + $I$7) + $J$7</f>
        <v>-25</v>
      </c>
      <c r="S25" s="207"/>
      <c r="T25" s="207">
        <f>$G$9 * P25 + $H$9</f>
        <v>50</v>
      </c>
      <c r="U25" s="207"/>
      <c r="V25" s="207">
        <f>$G$11 * P25^2 + $H$11 * P25 + $I$11</f>
        <v>-5</v>
      </c>
      <c r="W25" s="207"/>
      <c r="X25" s="207">
        <f>$G$13 * P25^3 + $H$13 * P25^2 + $I$13 * P25 + $J$13</f>
        <v>-20</v>
      </c>
      <c r="Y25" s="207"/>
      <c r="Z25" s="207">
        <f>$G$15 * POWER($H$15,$I$15 * P25 + $J$15) + $K$15</f>
        <v>-19.96875</v>
      </c>
      <c r="AA25" s="207"/>
      <c r="AB25" s="207">
        <f>$G$17 * LN($H$17 * P25 + $I$17) + $J$17</f>
        <v>50</v>
      </c>
    </row>
    <row r="26" spans="2:28" x14ac:dyDescent="0.35">
      <c r="B26" s="211"/>
      <c r="C26" s="212"/>
      <c r="D26" s="212"/>
      <c r="E26" s="212"/>
      <c r="F26" s="212"/>
      <c r="G26" s="212"/>
      <c r="H26" s="212"/>
      <c r="I26" s="212"/>
      <c r="J26" s="212"/>
      <c r="K26" s="212"/>
      <c r="L26" s="213"/>
      <c r="N26" s="206">
        <v>2</v>
      </c>
      <c r="P26" s="207">
        <f>P25+$I$21</f>
        <v>-9.8000000000000007</v>
      </c>
      <c r="Q26" s="207"/>
      <c r="R26" s="207">
        <f>$G$7 * ABS($H$7 * P26 + $I$7) + $J$7</f>
        <v>-24</v>
      </c>
      <c r="S26" s="207"/>
      <c r="T26" s="207">
        <f>$G$9 * P26 + $H$9</f>
        <v>49.2</v>
      </c>
      <c r="U26" s="207"/>
      <c r="V26" s="207">
        <f>$G$11 * P26^2 + $H$11 * P26 + $I$11</f>
        <v>-6.3799999999999919</v>
      </c>
      <c r="W26" s="207"/>
      <c r="X26" s="207">
        <f>$G$13 * P26^3 + $H$13 * P26^2 + $I$13 * P26 + $J$13</f>
        <v>-17.179400000000005</v>
      </c>
      <c r="Y26" s="207"/>
      <c r="Z26" s="207">
        <f>$G$15 * POWER($H$15,$I$15 * P26 + $J$15) + $K$15</f>
        <v>-19.966507079295742</v>
      </c>
      <c r="AA26" s="207"/>
      <c r="AB26" s="207">
        <f t="shared" ref="AB26:AB89" si="0">$G$17 * LN($H$17 * P26 + $I$17) + $J$17</f>
        <v>48.176784432060458</v>
      </c>
    </row>
    <row r="27" spans="2:28" x14ac:dyDescent="0.35">
      <c r="B27" s="211"/>
      <c r="C27" s="212"/>
      <c r="D27" s="212"/>
      <c r="E27" s="212"/>
      <c r="F27" s="212"/>
      <c r="G27" s="212"/>
      <c r="H27" s="212"/>
      <c r="I27" s="212"/>
      <c r="J27" s="212"/>
      <c r="K27" s="212"/>
      <c r="L27" s="213"/>
      <c r="N27" s="206">
        <v>3</v>
      </c>
      <c r="P27" s="207">
        <f>P26+$I$21</f>
        <v>-9.6000000000000014</v>
      </c>
      <c r="Q27" s="207"/>
      <c r="R27" s="207">
        <f>$G$7 * ABS($H$7 * P27 + $I$7) + $J$7</f>
        <v>-23</v>
      </c>
      <c r="S27" s="207"/>
      <c r="T27" s="207">
        <f t="shared" ref="T27:T90" si="1">$G$9 * P27 + $H$9</f>
        <v>48.400000000000006</v>
      </c>
      <c r="U27" s="207"/>
      <c r="V27" s="207">
        <f t="shared" ref="V27:V90" si="2">$G$11 * P27^2 + $H$11 * P27 + $I$11</f>
        <v>-7.7199999999999918</v>
      </c>
      <c r="W27" s="207"/>
      <c r="X27" s="207">
        <f t="shared" ref="X27:X90" si="3">$G$13 * P27^3 + $H$13 * P27^2 + $I$13 * P27 + $J$13</f>
        <v>-14.515200000000014</v>
      </c>
      <c r="Y27" s="207"/>
      <c r="Z27" s="207">
        <f t="shared" ref="Z27:Z90" si="4">$G$15 * POWER($H$15,$I$15 * P27 + $J$15) + $K$15</f>
        <v>-19.964103176406343</v>
      </c>
      <c r="AA27" s="207"/>
      <c r="AB27" s="207">
        <f t="shared" si="0"/>
        <v>46.635277633787879</v>
      </c>
    </row>
    <row r="28" spans="2:28" x14ac:dyDescent="0.35">
      <c r="B28" s="211"/>
      <c r="C28" s="212"/>
      <c r="D28" s="212"/>
      <c r="E28" s="212"/>
      <c r="F28" s="212"/>
      <c r="G28" s="212"/>
      <c r="H28" s="212"/>
      <c r="I28" s="212"/>
      <c r="J28" s="212"/>
      <c r="K28" s="212"/>
      <c r="L28" s="213"/>
      <c r="N28" s="206">
        <v>4</v>
      </c>
      <c r="P28" s="207">
        <f t="shared" ref="P28:P91" si="5">P27+$I$21</f>
        <v>-9.4000000000000021</v>
      </c>
      <c r="Q28" s="207"/>
      <c r="R28" s="207">
        <f>$G$7 * ABS($H$7 * P28 + $I$7) + $J$7</f>
        <v>-22.000000000000014</v>
      </c>
      <c r="S28" s="207"/>
      <c r="T28" s="207">
        <f t="shared" si="1"/>
        <v>47.600000000000009</v>
      </c>
      <c r="U28" s="207"/>
      <c r="V28" s="207">
        <f t="shared" si="2"/>
        <v>-9.0199999999999854</v>
      </c>
      <c r="W28" s="207"/>
      <c r="X28" s="207">
        <f t="shared" si="3"/>
        <v>-12.00380000000003</v>
      </c>
      <c r="Y28" s="207"/>
      <c r="Z28" s="207">
        <f t="shared" si="4"/>
        <v>-19.96152673708297</v>
      </c>
      <c r="AA28" s="207"/>
      <c r="AB28" s="207">
        <f t="shared" si="0"/>
        <v>45.299963707542659</v>
      </c>
    </row>
    <row r="29" spans="2:28" x14ac:dyDescent="0.35">
      <c r="B29" s="211"/>
      <c r="C29" s="212"/>
      <c r="D29" s="212"/>
      <c r="E29" s="212"/>
      <c r="F29" s="212"/>
      <c r="G29" s="212"/>
      <c r="H29" s="212"/>
      <c r="I29" s="212"/>
      <c r="J29" s="212"/>
      <c r="K29" s="212"/>
      <c r="L29" s="213"/>
      <c r="N29" s="206">
        <v>5</v>
      </c>
      <c r="P29" s="207">
        <f t="shared" si="5"/>
        <v>-9.2000000000000028</v>
      </c>
      <c r="Q29" s="207"/>
      <c r="R29" s="207">
        <f>$G$7 * ABS($H$7 * P29 + $I$7) + $J$7</f>
        <v>-21.000000000000014</v>
      </c>
      <c r="S29" s="207"/>
      <c r="T29" s="207">
        <f t="shared" si="1"/>
        <v>46.800000000000011</v>
      </c>
      <c r="U29" s="207"/>
      <c r="V29" s="207">
        <f t="shared" si="2"/>
        <v>-10.27999999999998</v>
      </c>
      <c r="W29" s="207"/>
      <c r="X29" s="207">
        <f t="shared" si="3"/>
        <v>-9.6416000000000395</v>
      </c>
      <c r="Y29" s="207"/>
      <c r="Z29" s="207">
        <f t="shared" si="4"/>
        <v>-19.958765377788346</v>
      </c>
      <c r="AA29" s="207"/>
      <c r="AB29" s="207">
        <f t="shared" si="0"/>
        <v>44.122133350978828</v>
      </c>
    </row>
    <row r="30" spans="2:28" x14ac:dyDescent="0.35">
      <c r="B30" s="211"/>
      <c r="C30" s="212"/>
      <c r="D30" s="212"/>
      <c r="E30" s="212"/>
      <c r="F30" s="212"/>
      <c r="G30" s="212"/>
      <c r="H30" s="212"/>
      <c r="I30" s="212"/>
      <c r="J30" s="212"/>
      <c r="K30" s="212"/>
      <c r="L30" s="213"/>
      <c r="N30" s="206">
        <v>6</v>
      </c>
      <c r="P30" s="207">
        <f t="shared" si="5"/>
        <v>-9.0000000000000036</v>
      </c>
      <c r="Q30" s="207"/>
      <c r="R30" s="207">
        <f t="shared" ref="R30:R93" si="6">$G$7 * ABS($H$7 * P30 + $I$7) + $J$7</f>
        <v>-20.000000000000014</v>
      </c>
      <c r="S30" s="207"/>
      <c r="T30" s="207">
        <f t="shared" si="1"/>
        <v>46.000000000000014</v>
      </c>
      <c r="U30" s="207"/>
      <c r="V30" s="207">
        <f t="shared" si="2"/>
        <v>-11.499999999999982</v>
      </c>
      <c r="W30" s="207"/>
      <c r="X30" s="207">
        <f t="shared" si="3"/>
        <v>-7.4250000000000362</v>
      </c>
      <c r="Y30" s="207"/>
      <c r="Z30" s="207">
        <f t="shared" si="4"/>
        <v>-19.95580582617584</v>
      </c>
      <c r="AA30" s="207"/>
      <c r="AB30" s="207">
        <f t="shared" si="0"/>
        <v>43.068528194400564</v>
      </c>
    </row>
    <row r="31" spans="2:28" x14ac:dyDescent="0.35">
      <c r="B31" s="211"/>
      <c r="C31" s="212"/>
      <c r="D31" s="212"/>
      <c r="E31" s="212"/>
      <c r="F31" s="212"/>
      <c r="G31" s="212"/>
      <c r="H31" s="212"/>
      <c r="I31" s="212"/>
      <c r="J31" s="212"/>
      <c r="K31" s="212"/>
      <c r="L31" s="213"/>
      <c r="N31" s="206">
        <v>7</v>
      </c>
      <c r="P31" s="207">
        <f t="shared" si="5"/>
        <v>-8.8000000000000043</v>
      </c>
      <c r="Q31" s="207"/>
      <c r="R31" s="207">
        <f t="shared" si="6"/>
        <v>-19.000000000000028</v>
      </c>
      <c r="S31" s="207"/>
      <c r="T31" s="207">
        <f t="shared" si="1"/>
        <v>45.200000000000017</v>
      </c>
      <c r="U31" s="207"/>
      <c r="V31" s="207">
        <f t="shared" si="2"/>
        <v>-12.679999999999978</v>
      </c>
      <c r="W31" s="207"/>
      <c r="X31" s="207">
        <f t="shared" si="3"/>
        <v>-5.3504000000000325</v>
      </c>
      <c r="Y31" s="207"/>
      <c r="Z31" s="207">
        <f t="shared" si="4"/>
        <v>-19.952633857296551</v>
      </c>
      <c r="AA31" s="207"/>
      <c r="AB31" s="207">
        <f t="shared" si="0"/>
        <v>42.115426396357314</v>
      </c>
    </row>
    <row r="32" spans="2:28" x14ac:dyDescent="0.35">
      <c r="B32" s="211"/>
      <c r="C32" s="212"/>
      <c r="D32" s="212"/>
      <c r="E32" s="212"/>
      <c r="F32" s="212"/>
      <c r="G32" s="212"/>
      <c r="H32" s="212"/>
      <c r="I32" s="212"/>
      <c r="J32" s="212"/>
      <c r="K32" s="212"/>
      <c r="L32" s="213"/>
      <c r="N32" s="206">
        <v>8</v>
      </c>
      <c r="P32" s="207">
        <f t="shared" si="5"/>
        <v>-8.600000000000005</v>
      </c>
      <c r="Q32" s="207"/>
      <c r="R32" s="207">
        <f t="shared" si="6"/>
        <v>-18.000000000000028</v>
      </c>
      <c r="S32" s="207"/>
      <c r="T32" s="207">
        <f t="shared" si="1"/>
        <v>44.40000000000002</v>
      </c>
      <c r="U32" s="207"/>
      <c r="V32" s="207">
        <f t="shared" si="2"/>
        <v>-13.819999999999975</v>
      </c>
      <c r="W32" s="207"/>
      <c r="X32" s="207">
        <f t="shared" si="3"/>
        <v>-3.4142000000000436</v>
      </c>
      <c r="Y32" s="207"/>
      <c r="Z32" s="207">
        <f t="shared" si="4"/>
        <v>-19.949234225227734</v>
      </c>
      <c r="AA32" s="207"/>
      <c r="AB32" s="207">
        <f t="shared" si="0"/>
        <v>41.245312626461022</v>
      </c>
    </row>
    <row r="33" spans="2:28" x14ac:dyDescent="0.35">
      <c r="B33" s="211"/>
      <c r="C33" s="212"/>
      <c r="D33" s="212"/>
      <c r="E33" s="212"/>
      <c r="F33" s="212"/>
      <c r="G33" s="212"/>
      <c r="H33" s="212"/>
      <c r="I33" s="212"/>
      <c r="J33" s="212"/>
      <c r="K33" s="212"/>
      <c r="L33" s="213"/>
      <c r="N33" s="206">
        <v>9</v>
      </c>
      <c r="P33" s="207">
        <f t="shared" si="5"/>
        <v>-8.4000000000000057</v>
      </c>
      <c r="Q33" s="207"/>
      <c r="R33" s="207">
        <f t="shared" si="6"/>
        <v>-17.000000000000028</v>
      </c>
      <c r="S33" s="207"/>
      <c r="T33" s="207">
        <f t="shared" si="1"/>
        <v>43.600000000000023</v>
      </c>
      <c r="U33" s="207"/>
      <c r="V33" s="207">
        <f t="shared" si="2"/>
        <v>-14.919999999999966</v>
      </c>
      <c r="W33" s="207"/>
      <c r="X33" s="207">
        <f t="shared" si="3"/>
        <v>-1.6128000000000462</v>
      </c>
      <c r="Y33" s="207"/>
      <c r="Z33" s="207">
        <f t="shared" si="4"/>
        <v>-19.945590589793991</v>
      </c>
      <c r="AA33" s="207"/>
      <c r="AB33" s="207">
        <f t="shared" si="0"/>
        <v>40.444885549725655</v>
      </c>
    </row>
    <row r="34" spans="2:28" x14ac:dyDescent="0.35">
      <c r="B34" s="211"/>
      <c r="C34" s="212"/>
      <c r="D34" s="212"/>
      <c r="E34" s="212"/>
      <c r="F34" s="212"/>
      <c r="G34" s="212"/>
      <c r="H34" s="212"/>
      <c r="I34" s="212"/>
      <c r="J34" s="212"/>
      <c r="K34" s="212"/>
      <c r="L34" s="213"/>
      <c r="N34" s="206">
        <v>10</v>
      </c>
      <c r="P34" s="207">
        <f t="shared" si="5"/>
        <v>-8.2000000000000064</v>
      </c>
      <c r="Q34" s="207"/>
      <c r="R34" s="207">
        <f t="shared" si="6"/>
        <v>-16.000000000000028</v>
      </c>
      <c r="S34" s="207"/>
      <c r="T34" s="207">
        <f t="shared" si="1"/>
        <v>42.800000000000026</v>
      </c>
      <c r="U34" s="207"/>
      <c r="V34" s="207">
        <f t="shared" si="2"/>
        <v>-15.979999999999965</v>
      </c>
      <c r="W34" s="207"/>
      <c r="X34" s="207">
        <f t="shared" si="3"/>
        <v>5.739999999995149E-2</v>
      </c>
      <c r="Y34" s="207"/>
      <c r="Z34" s="207">
        <f t="shared" si="4"/>
        <v>-19.941685438028948</v>
      </c>
      <c r="AA34" s="207"/>
      <c r="AB34" s="207">
        <f t="shared" si="0"/>
        <v>39.703805828188443</v>
      </c>
    </row>
    <row r="35" spans="2:28" x14ac:dyDescent="0.35">
      <c r="B35" s="211"/>
      <c r="C35" s="212"/>
      <c r="D35" s="212"/>
      <c r="E35" s="212"/>
      <c r="F35" s="212"/>
      <c r="G35" s="212"/>
      <c r="H35" s="212"/>
      <c r="I35" s="212"/>
      <c r="J35" s="212"/>
      <c r="K35" s="212"/>
      <c r="L35" s="213"/>
      <c r="N35" s="206">
        <v>11</v>
      </c>
      <c r="P35" s="207">
        <f t="shared" si="5"/>
        <v>-8.0000000000000071</v>
      </c>
      <c r="Q35" s="207"/>
      <c r="R35" s="207">
        <f t="shared" si="6"/>
        <v>-15.000000000000028</v>
      </c>
      <c r="S35" s="207"/>
      <c r="T35" s="207">
        <f t="shared" si="1"/>
        <v>42.000000000000028</v>
      </c>
      <c r="U35" s="207"/>
      <c r="V35" s="207">
        <f t="shared" si="2"/>
        <v>-16.999999999999964</v>
      </c>
      <c r="W35" s="207"/>
      <c r="X35" s="207">
        <f t="shared" si="3"/>
        <v>1.5999999999999517</v>
      </c>
      <c r="Y35" s="207"/>
      <c r="Z35" s="207">
        <f t="shared" si="4"/>
        <v>-19.9375</v>
      </c>
      <c r="AA35" s="207"/>
      <c r="AB35" s="207">
        <f t="shared" si="0"/>
        <v>39.013877113318927</v>
      </c>
    </row>
    <row r="36" spans="2:28" x14ac:dyDescent="0.35">
      <c r="B36" s="211"/>
      <c r="C36" s="212"/>
      <c r="D36" s="212"/>
      <c r="E36" s="212"/>
      <c r="F36" s="212"/>
      <c r="G36" s="212"/>
      <c r="H36" s="212"/>
      <c r="I36" s="212"/>
      <c r="J36" s="212"/>
      <c r="K36" s="212"/>
      <c r="L36" s="213"/>
      <c r="N36" s="206">
        <v>12</v>
      </c>
      <c r="P36" s="207">
        <f t="shared" si="5"/>
        <v>-7.8000000000000069</v>
      </c>
      <c r="Q36" s="207"/>
      <c r="R36" s="207">
        <f t="shared" si="6"/>
        <v>-14.000000000000028</v>
      </c>
      <c r="S36" s="207"/>
      <c r="T36" s="207">
        <f t="shared" si="1"/>
        <v>41.200000000000031</v>
      </c>
      <c r="U36" s="207"/>
      <c r="V36" s="207">
        <f t="shared" si="2"/>
        <v>-17.979999999999965</v>
      </c>
      <c r="W36" s="207"/>
      <c r="X36" s="207">
        <f t="shared" si="3"/>
        <v>3.0185999999999567</v>
      </c>
      <c r="Y36" s="207"/>
      <c r="Z36" s="207">
        <f t="shared" si="4"/>
        <v>-19.933014158591483</v>
      </c>
      <c r="AA36" s="207"/>
      <c r="AB36" s="207">
        <f t="shared" si="0"/>
        <v>38.368491901943216</v>
      </c>
    </row>
    <row r="37" spans="2:28" x14ac:dyDescent="0.35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3"/>
      <c r="N37" s="206">
        <v>13</v>
      </c>
      <c r="P37" s="207">
        <f t="shared" si="5"/>
        <v>-7.6000000000000068</v>
      </c>
      <c r="Q37" s="207"/>
      <c r="R37" s="207">
        <f t="shared" si="6"/>
        <v>-13.000000000000036</v>
      </c>
      <c r="S37" s="207"/>
      <c r="T37" s="207">
        <f t="shared" si="1"/>
        <v>40.400000000000027</v>
      </c>
      <c r="U37" s="207"/>
      <c r="V37" s="207">
        <f t="shared" si="2"/>
        <v>-18.919999999999966</v>
      </c>
      <c r="W37" s="207"/>
      <c r="X37" s="207">
        <f t="shared" si="3"/>
        <v>4.316799999999958</v>
      </c>
      <c r="Y37" s="207"/>
      <c r="Z37" s="207">
        <f t="shared" si="4"/>
        <v>-19.928206352812687</v>
      </c>
      <c r="AA37" s="207"/>
      <c r="AB37" s="207">
        <f t="shared" si="0"/>
        <v>37.762245683778865</v>
      </c>
    </row>
    <row r="38" spans="2:28" x14ac:dyDescent="0.35">
      <c r="B38" s="211"/>
      <c r="C38" s="212"/>
      <c r="D38" s="212"/>
      <c r="E38" s="212"/>
      <c r="F38" s="212"/>
      <c r="G38" s="212"/>
      <c r="H38" s="212"/>
      <c r="I38" s="212"/>
      <c r="J38" s="212"/>
      <c r="K38" s="212"/>
      <c r="L38" s="213"/>
      <c r="N38" s="206">
        <v>14</v>
      </c>
      <c r="P38" s="207">
        <f t="shared" si="5"/>
        <v>-7.4000000000000066</v>
      </c>
      <c r="Q38" s="207"/>
      <c r="R38" s="207">
        <f t="shared" si="6"/>
        <v>-12.000000000000036</v>
      </c>
      <c r="S38" s="207"/>
      <c r="T38" s="207">
        <f t="shared" si="1"/>
        <v>39.600000000000023</v>
      </c>
      <c r="U38" s="207"/>
      <c r="V38" s="207">
        <f t="shared" si="2"/>
        <v>-19.819999999999972</v>
      </c>
      <c r="W38" s="207"/>
      <c r="X38" s="207">
        <f t="shared" si="3"/>
        <v>5.4981999999999651</v>
      </c>
      <c r="Y38" s="207"/>
      <c r="Z38" s="207">
        <f t="shared" si="4"/>
        <v>-19.923053474165943</v>
      </c>
      <c r="AA38" s="207"/>
      <c r="AB38" s="207">
        <f t="shared" si="0"/>
        <v>37.190661545379378</v>
      </c>
    </row>
    <row r="39" spans="2:28" x14ac:dyDescent="0.35">
      <c r="B39" s="211"/>
      <c r="C39" s="212"/>
      <c r="D39" s="212"/>
      <c r="E39" s="212"/>
      <c r="F39" s="212"/>
      <c r="G39" s="212"/>
      <c r="H39" s="212"/>
      <c r="I39" s="212"/>
      <c r="J39" s="212"/>
      <c r="K39" s="212"/>
      <c r="L39" s="213"/>
      <c r="N39" s="206">
        <v>15</v>
      </c>
      <c r="P39" s="207">
        <f t="shared" si="5"/>
        <v>-7.2000000000000064</v>
      </c>
      <c r="Q39" s="207"/>
      <c r="R39" s="207">
        <f t="shared" si="6"/>
        <v>-11.000000000000028</v>
      </c>
      <c r="S39" s="207"/>
      <c r="T39" s="207">
        <f t="shared" si="1"/>
        <v>38.800000000000026</v>
      </c>
      <c r="U39" s="207"/>
      <c r="V39" s="207">
        <f t="shared" si="2"/>
        <v>-20.679999999999975</v>
      </c>
      <c r="W39" s="207"/>
      <c r="X39" s="207">
        <f t="shared" si="3"/>
        <v>6.5663999999999696</v>
      </c>
      <c r="Y39" s="207"/>
      <c r="Z39" s="207">
        <f t="shared" si="4"/>
        <v>-19.917530755576696</v>
      </c>
      <c r="AA39" s="207"/>
      <c r="AB39" s="207">
        <f t="shared" si="0"/>
        <v>36.649989332676611</v>
      </c>
    </row>
    <row r="40" spans="2:28" x14ac:dyDescent="0.35">
      <c r="B40" s="211"/>
      <c r="C40" s="212"/>
      <c r="D40" s="212"/>
      <c r="E40" s="212"/>
      <c r="F40" s="212"/>
      <c r="G40" s="212"/>
      <c r="H40" s="212"/>
      <c r="I40" s="212"/>
      <c r="J40" s="212"/>
      <c r="K40" s="212"/>
      <c r="L40" s="213"/>
      <c r="N40" s="206">
        <v>16</v>
      </c>
      <c r="P40" s="207">
        <f t="shared" si="5"/>
        <v>-7.0000000000000062</v>
      </c>
      <c r="Q40" s="207"/>
      <c r="R40" s="207">
        <f t="shared" si="6"/>
        <v>-10.000000000000028</v>
      </c>
      <c r="S40" s="207"/>
      <c r="T40" s="207">
        <f t="shared" si="1"/>
        <v>38.000000000000028</v>
      </c>
      <c r="U40" s="207"/>
      <c r="V40" s="207">
        <f t="shared" si="2"/>
        <v>-21.499999999999975</v>
      </c>
      <c r="W40" s="207"/>
      <c r="X40" s="207">
        <f t="shared" si="3"/>
        <v>7.5249999999999702</v>
      </c>
      <c r="Y40" s="207"/>
      <c r="Z40" s="207">
        <f t="shared" si="4"/>
        <v>-19.911611652351681</v>
      </c>
      <c r="AA40" s="207"/>
      <c r="AB40" s="207">
        <f t="shared" si="0"/>
        <v>36.137056388801113</v>
      </c>
    </row>
    <row r="41" spans="2:28" x14ac:dyDescent="0.35">
      <c r="B41" s="211"/>
      <c r="C41" s="212"/>
      <c r="D41" s="212"/>
      <c r="E41" s="212"/>
      <c r="F41" s="212"/>
      <c r="G41" s="212"/>
      <c r="H41" s="212"/>
      <c r="I41" s="212"/>
      <c r="J41" s="212"/>
      <c r="K41" s="212"/>
      <c r="L41" s="213"/>
      <c r="N41" s="206">
        <v>17</v>
      </c>
      <c r="P41" s="207">
        <f t="shared" si="5"/>
        <v>-6.800000000000006</v>
      </c>
      <c r="Q41" s="207"/>
      <c r="R41" s="207">
        <f t="shared" si="6"/>
        <v>-9.0000000000000284</v>
      </c>
      <c r="S41" s="207"/>
      <c r="T41" s="207">
        <f t="shared" si="1"/>
        <v>37.200000000000024</v>
      </c>
      <c r="U41" s="207"/>
      <c r="V41" s="207">
        <f t="shared" si="2"/>
        <v>-22.27999999999998</v>
      </c>
      <c r="W41" s="207"/>
      <c r="X41" s="207">
        <f t="shared" si="3"/>
        <v>8.3775999999999797</v>
      </c>
      <c r="Y41" s="207"/>
      <c r="Z41" s="207">
        <f t="shared" si="4"/>
        <v>-19.905267714593101</v>
      </c>
      <c r="AA41" s="207"/>
      <c r="AB41" s="207">
        <f t="shared" si="0"/>
        <v>35.649154747106792</v>
      </c>
    </row>
    <row r="42" spans="2:28" x14ac:dyDescent="0.35">
      <c r="B42" s="211"/>
      <c r="C42" s="212"/>
      <c r="D42" s="212"/>
      <c r="E42" s="212"/>
      <c r="F42" s="212"/>
      <c r="G42" s="212"/>
      <c r="H42" s="212"/>
      <c r="I42" s="212"/>
      <c r="J42" s="212"/>
      <c r="K42" s="212"/>
      <c r="L42" s="213"/>
      <c r="N42" s="206">
        <v>18</v>
      </c>
      <c r="P42" s="207">
        <f t="shared" si="5"/>
        <v>-6.6000000000000059</v>
      </c>
      <c r="Q42" s="207"/>
      <c r="R42" s="207">
        <f t="shared" si="6"/>
        <v>-8.0000000000000284</v>
      </c>
      <c r="S42" s="207"/>
      <c r="T42" s="207">
        <f t="shared" si="1"/>
        <v>36.40000000000002</v>
      </c>
      <c r="U42" s="207"/>
      <c r="V42" s="207">
        <f t="shared" si="2"/>
        <v>-23.019999999999978</v>
      </c>
      <c r="W42" s="207"/>
      <c r="X42" s="207">
        <f t="shared" si="3"/>
        <v>9.127799999999981</v>
      </c>
      <c r="Y42" s="207"/>
      <c r="Z42" s="207">
        <f t="shared" si="4"/>
        <v>-19.898468450455471</v>
      </c>
      <c r="AA42" s="207"/>
      <c r="AB42" s="207">
        <f t="shared" si="0"/>
        <v>35.183954590757857</v>
      </c>
    </row>
    <row r="43" spans="2:28" x14ac:dyDescent="0.35"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3"/>
      <c r="N43" s="206">
        <v>19</v>
      </c>
      <c r="P43" s="207">
        <f t="shared" si="5"/>
        <v>-6.4000000000000057</v>
      </c>
      <c r="Q43" s="207"/>
      <c r="R43" s="207">
        <f t="shared" si="6"/>
        <v>-7.0000000000000284</v>
      </c>
      <c r="S43" s="207"/>
      <c r="T43" s="207">
        <f t="shared" si="1"/>
        <v>35.600000000000023</v>
      </c>
      <c r="U43" s="207"/>
      <c r="V43" s="207">
        <f t="shared" si="2"/>
        <v>-23.719999999999981</v>
      </c>
      <c r="W43" s="207"/>
      <c r="X43" s="207">
        <f t="shared" si="3"/>
        <v>9.7791999999999835</v>
      </c>
      <c r="Y43" s="207"/>
      <c r="Z43" s="207">
        <f t="shared" si="4"/>
        <v>-19.891181179587985</v>
      </c>
      <c r="AA43" s="207"/>
      <c r="AB43" s="207">
        <f t="shared" si="0"/>
        <v>34.739436965049521</v>
      </c>
    </row>
    <row r="44" spans="2:28" x14ac:dyDescent="0.35"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3"/>
      <c r="N44" s="206">
        <v>20</v>
      </c>
      <c r="P44" s="207">
        <f t="shared" si="5"/>
        <v>-6.2000000000000055</v>
      </c>
      <c r="Q44" s="207"/>
      <c r="R44" s="207">
        <f t="shared" si="6"/>
        <v>-6.0000000000000284</v>
      </c>
      <c r="S44" s="207"/>
      <c r="T44" s="207">
        <f t="shared" si="1"/>
        <v>34.800000000000026</v>
      </c>
      <c r="U44" s="207"/>
      <c r="V44" s="207">
        <f t="shared" si="2"/>
        <v>-24.379999999999981</v>
      </c>
      <c r="W44" s="207"/>
      <c r="X44" s="207">
        <f t="shared" si="3"/>
        <v>10.335399999999986</v>
      </c>
      <c r="Y44" s="207"/>
      <c r="Z44" s="207">
        <f t="shared" si="4"/>
        <v>-19.883370876057899</v>
      </c>
      <c r="AA44" s="207"/>
      <c r="AB44" s="207">
        <f t="shared" si="0"/>
        <v>34.313840820861557</v>
      </c>
    </row>
    <row r="45" spans="2:28" x14ac:dyDescent="0.35">
      <c r="B45" s="211"/>
      <c r="C45" s="212"/>
      <c r="D45" s="212"/>
      <c r="E45" s="212"/>
      <c r="F45" s="212"/>
      <c r="G45" s="212"/>
      <c r="H45" s="212"/>
      <c r="I45" s="212"/>
      <c r="J45" s="212"/>
      <c r="K45" s="212"/>
      <c r="L45" s="213"/>
      <c r="N45" s="206">
        <v>21</v>
      </c>
      <c r="P45" s="207">
        <f t="shared" si="5"/>
        <v>-6.0000000000000053</v>
      </c>
      <c r="Q45" s="207"/>
      <c r="R45" s="207">
        <f t="shared" si="6"/>
        <v>-5.0000000000000284</v>
      </c>
      <c r="S45" s="207"/>
      <c r="T45" s="207">
        <f t="shared" si="1"/>
        <v>34.000000000000021</v>
      </c>
      <c r="U45" s="207"/>
      <c r="V45" s="207">
        <f t="shared" si="2"/>
        <v>-24.999999999999982</v>
      </c>
      <c r="W45" s="207"/>
      <c r="X45" s="207">
        <f t="shared" si="3"/>
        <v>10.799999999999988</v>
      </c>
      <c r="Y45" s="207"/>
      <c r="Z45" s="207">
        <f t="shared" si="4"/>
        <v>-19.875</v>
      </c>
      <c r="AA45" s="207"/>
      <c r="AB45" s="207">
        <f t="shared" si="0"/>
        <v>33.905620875659011</v>
      </c>
    </row>
    <row r="46" spans="2:28" x14ac:dyDescent="0.35">
      <c r="B46" s="211"/>
      <c r="C46" s="212"/>
      <c r="D46" s="212"/>
      <c r="E46" s="212"/>
      <c r="F46" s="212"/>
      <c r="G46" s="212"/>
      <c r="H46" s="212"/>
      <c r="I46" s="212"/>
      <c r="J46" s="212"/>
      <c r="K46" s="212"/>
      <c r="L46" s="213"/>
      <c r="N46" s="206">
        <v>22</v>
      </c>
      <c r="P46" s="207">
        <f t="shared" si="5"/>
        <v>-5.8000000000000052</v>
      </c>
      <c r="Q46" s="207"/>
      <c r="R46" s="207">
        <f t="shared" si="6"/>
        <v>-4.0000000000000284</v>
      </c>
      <c r="S46" s="207"/>
      <c r="T46" s="207">
        <f t="shared" si="1"/>
        <v>33.200000000000017</v>
      </c>
      <c r="U46" s="207"/>
      <c r="V46" s="207">
        <f t="shared" si="2"/>
        <v>-25.579999999999988</v>
      </c>
      <c r="W46" s="207"/>
      <c r="X46" s="207">
        <f t="shared" si="3"/>
        <v>11.176599999999993</v>
      </c>
      <c r="Y46" s="207"/>
      <c r="Z46" s="207">
        <f t="shared" si="4"/>
        <v>-19.866028317182963</v>
      </c>
      <c r="AA46" s="207"/>
      <c r="AB46" s="207">
        <f t="shared" si="0"/>
        <v>33.513413744126197</v>
      </c>
    </row>
    <row r="47" spans="2:28" x14ac:dyDescent="0.35">
      <c r="B47" s="211"/>
      <c r="C47" s="212"/>
      <c r="D47" s="212"/>
      <c r="E47" s="212"/>
      <c r="F47" s="212"/>
      <c r="G47" s="212"/>
      <c r="H47" s="212"/>
      <c r="I47" s="212"/>
      <c r="J47" s="212"/>
      <c r="K47" s="212"/>
      <c r="L47" s="213"/>
      <c r="N47" s="206">
        <v>23</v>
      </c>
      <c r="P47" s="207">
        <f t="shared" si="5"/>
        <v>-5.600000000000005</v>
      </c>
      <c r="Q47" s="207"/>
      <c r="R47" s="207">
        <f t="shared" si="6"/>
        <v>-3.0000000000000284</v>
      </c>
      <c r="S47" s="207"/>
      <c r="T47" s="207">
        <f t="shared" si="1"/>
        <v>32.40000000000002</v>
      </c>
      <c r="U47" s="207"/>
      <c r="V47" s="207">
        <f t="shared" si="2"/>
        <v>-26.119999999999987</v>
      </c>
      <c r="W47" s="207"/>
      <c r="X47" s="207">
        <f t="shared" si="3"/>
        <v>11.468799999999995</v>
      </c>
      <c r="Y47" s="207"/>
      <c r="Z47" s="207">
        <f t="shared" si="4"/>
        <v>-19.85641270562537</v>
      </c>
      <c r="AA47" s="207"/>
      <c r="AB47" s="207">
        <f t="shared" si="0"/>
        <v>33.136010464297726</v>
      </c>
    </row>
    <row r="48" spans="2:28" x14ac:dyDescent="0.35">
      <c r="B48" s="211"/>
      <c r="C48" s="212"/>
      <c r="D48" s="212"/>
      <c r="E48" s="212"/>
      <c r="F48" s="212"/>
      <c r="G48" s="212"/>
      <c r="H48" s="212"/>
      <c r="I48" s="212"/>
      <c r="J48" s="212"/>
      <c r="K48" s="212"/>
      <c r="L48" s="213"/>
      <c r="N48" s="206">
        <v>24</v>
      </c>
      <c r="P48" s="207">
        <f t="shared" si="5"/>
        <v>-5.4000000000000048</v>
      </c>
      <c r="Q48" s="207"/>
      <c r="R48" s="207">
        <f t="shared" si="6"/>
        <v>-2.0000000000000284</v>
      </c>
      <c r="S48" s="207"/>
      <c r="T48" s="207">
        <f t="shared" si="1"/>
        <v>31.600000000000019</v>
      </c>
      <c r="U48" s="207"/>
      <c r="V48" s="207">
        <f t="shared" si="2"/>
        <v>-26.619999999999987</v>
      </c>
      <c r="W48" s="207"/>
      <c r="X48" s="207">
        <f t="shared" si="3"/>
        <v>11.680199999999996</v>
      </c>
      <c r="Y48" s="207"/>
      <c r="Z48" s="207">
        <f t="shared" si="4"/>
        <v>-19.846106948331887</v>
      </c>
      <c r="AA48" s="207"/>
      <c r="AB48" s="207">
        <f t="shared" si="0"/>
        <v>32.772334022588979</v>
      </c>
    </row>
    <row r="49" spans="2:28" x14ac:dyDescent="0.35">
      <c r="B49" s="211"/>
      <c r="C49" s="212"/>
      <c r="D49" s="212"/>
      <c r="E49" s="212"/>
      <c r="F49" s="212"/>
      <c r="G49" s="212"/>
      <c r="H49" s="212"/>
      <c r="I49" s="212"/>
      <c r="J49" s="212"/>
      <c r="K49" s="212"/>
      <c r="L49" s="213"/>
      <c r="N49" s="206">
        <v>25</v>
      </c>
      <c r="P49" s="207">
        <f t="shared" si="5"/>
        <v>-5.2000000000000046</v>
      </c>
      <c r="Q49" s="207"/>
      <c r="R49" s="207">
        <f t="shared" si="6"/>
        <v>-1.0000000000000213</v>
      </c>
      <c r="S49" s="207"/>
      <c r="T49" s="207">
        <f t="shared" si="1"/>
        <v>30.800000000000018</v>
      </c>
      <c r="U49" s="207"/>
      <c r="V49" s="207">
        <f t="shared" si="2"/>
        <v>-27.079999999999991</v>
      </c>
      <c r="W49" s="207"/>
      <c r="X49" s="207">
        <f t="shared" si="3"/>
        <v>11.814399999999999</v>
      </c>
      <c r="Y49" s="207"/>
      <c r="Z49" s="207">
        <f t="shared" si="4"/>
        <v>-19.835061511153388</v>
      </c>
      <c r="AA49" s="207"/>
      <c r="AB49" s="207">
        <f t="shared" si="0"/>
        <v>32.421420824476272</v>
      </c>
    </row>
    <row r="50" spans="2:28" x14ac:dyDescent="0.35">
      <c r="B50" s="211"/>
      <c r="C50" s="212"/>
      <c r="D50" s="212"/>
      <c r="E50" s="212"/>
      <c r="F50" s="212"/>
      <c r="G50" s="212"/>
      <c r="H50" s="212"/>
      <c r="I50" s="212"/>
      <c r="J50" s="212"/>
      <c r="K50" s="212"/>
      <c r="L50" s="213"/>
      <c r="N50" s="206">
        <v>26</v>
      </c>
      <c r="P50" s="207">
        <f t="shared" si="5"/>
        <v>-5.0000000000000044</v>
      </c>
      <c r="Q50" s="207"/>
      <c r="R50" s="207">
        <f t="shared" si="6"/>
        <v>0</v>
      </c>
      <c r="S50" s="207"/>
      <c r="T50" s="207">
        <f t="shared" si="1"/>
        <v>30.000000000000018</v>
      </c>
      <c r="U50" s="207"/>
      <c r="V50" s="207">
        <f t="shared" si="2"/>
        <v>-27.499999999999993</v>
      </c>
      <c r="W50" s="207"/>
      <c r="X50" s="207">
        <f t="shared" si="3"/>
        <v>11.875</v>
      </c>
      <c r="Y50" s="207"/>
      <c r="Z50" s="207">
        <f t="shared" si="4"/>
        <v>-19.823223304703362</v>
      </c>
      <c r="AA50" s="207"/>
      <c r="AB50" s="207">
        <f t="shared" si="0"/>
        <v>32.082405307719455</v>
      </c>
    </row>
    <row r="51" spans="2:28" x14ac:dyDescent="0.35">
      <c r="B51" s="211"/>
      <c r="C51" s="212"/>
      <c r="D51" s="212"/>
      <c r="E51" s="212"/>
      <c r="F51" s="212"/>
      <c r="G51" s="212"/>
      <c r="H51" s="212"/>
      <c r="I51" s="212"/>
      <c r="J51" s="212"/>
      <c r="K51" s="212"/>
      <c r="L51" s="213"/>
      <c r="N51" s="206">
        <v>27</v>
      </c>
      <c r="P51" s="207">
        <f t="shared" si="5"/>
        <v>-4.8000000000000043</v>
      </c>
      <c r="Q51" s="207"/>
      <c r="R51" s="207">
        <f t="shared" si="6"/>
        <v>0.99999999999997868</v>
      </c>
      <c r="S51" s="207"/>
      <c r="T51" s="207">
        <f t="shared" si="1"/>
        <v>29.200000000000017</v>
      </c>
      <c r="U51" s="207"/>
      <c r="V51" s="207">
        <f t="shared" si="2"/>
        <v>-27.879999999999992</v>
      </c>
      <c r="W51" s="207"/>
      <c r="X51" s="207">
        <f t="shared" si="3"/>
        <v>11.865600000000001</v>
      </c>
      <c r="Y51" s="207"/>
      <c r="Z51" s="207">
        <f t="shared" si="4"/>
        <v>-19.810535429186199</v>
      </c>
      <c r="AA51" s="207"/>
      <c r="AB51" s="207">
        <f t="shared" si="0"/>
        <v>31.754507079489549</v>
      </c>
    </row>
    <row r="52" spans="2:28" x14ac:dyDescent="0.35">
      <c r="B52" s="211"/>
      <c r="C52" s="212"/>
      <c r="D52" s="212"/>
      <c r="E52" s="212"/>
      <c r="F52" s="212"/>
      <c r="G52" s="212"/>
      <c r="H52" s="212"/>
      <c r="I52" s="212"/>
      <c r="J52" s="212"/>
      <c r="K52" s="212"/>
      <c r="L52" s="213"/>
      <c r="N52" s="206">
        <v>28</v>
      </c>
      <c r="P52" s="207">
        <f t="shared" si="5"/>
        <v>-4.6000000000000041</v>
      </c>
      <c r="Q52" s="207"/>
      <c r="R52" s="207">
        <f t="shared" si="6"/>
        <v>1.9999999999999787</v>
      </c>
      <c r="S52" s="207"/>
      <c r="T52" s="207">
        <f t="shared" si="1"/>
        <v>28.400000000000016</v>
      </c>
      <c r="U52" s="207"/>
      <c r="V52" s="207">
        <f t="shared" si="2"/>
        <v>-28.219999999999992</v>
      </c>
      <c r="W52" s="207"/>
      <c r="X52" s="207">
        <f t="shared" si="3"/>
        <v>11.789800000000001</v>
      </c>
      <c r="Y52" s="207"/>
      <c r="Z52" s="207">
        <f t="shared" si="4"/>
        <v>-19.796936900910943</v>
      </c>
      <c r="AA52" s="207"/>
      <c r="AB52" s="207">
        <f t="shared" si="0"/>
        <v>31.437020096343744</v>
      </c>
    </row>
    <row r="53" spans="2:28" x14ac:dyDescent="0.35">
      <c r="B53" s="214"/>
      <c r="C53" s="215"/>
      <c r="D53" s="215"/>
      <c r="E53" s="215"/>
      <c r="F53" s="215"/>
      <c r="G53" s="215"/>
      <c r="H53" s="215"/>
      <c r="I53" s="215"/>
      <c r="J53" s="215"/>
      <c r="K53" s="215"/>
      <c r="L53" s="216"/>
      <c r="N53" s="206">
        <v>29</v>
      </c>
      <c r="P53" s="207">
        <f t="shared" si="5"/>
        <v>-4.4000000000000039</v>
      </c>
      <c r="Q53" s="207"/>
      <c r="R53" s="207">
        <f t="shared" si="6"/>
        <v>2.9999999999999787</v>
      </c>
      <c r="S53" s="207"/>
      <c r="T53" s="207">
        <f t="shared" si="1"/>
        <v>27.600000000000016</v>
      </c>
      <c r="U53" s="207"/>
      <c r="V53" s="207">
        <f t="shared" si="2"/>
        <v>-28.519999999999996</v>
      </c>
      <c r="W53" s="207"/>
      <c r="X53" s="207">
        <f t="shared" si="3"/>
        <v>11.651200000000003</v>
      </c>
      <c r="Y53" s="207"/>
      <c r="Z53" s="207">
        <f t="shared" si="4"/>
        <v>-19.78236235917597</v>
      </c>
      <c r="AA53" s="207"/>
      <c r="AB53" s="207">
        <f t="shared" si="0"/>
        <v>31.129303509676205</v>
      </c>
    </row>
    <row r="54" spans="2:28" x14ac:dyDescent="0.35">
      <c r="N54" s="206">
        <v>30</v>
      </c>
      <c r="P54" s="207">
        <f t="shared" si="5"/>
        <v>-4.2000000000000037</v>
      </c>
      <c r="Q54" s="207"/>
      <c r="R54" s="207">
        <f t="shared" si="6"/>
        <v>3.9999999999999858</v>
      </c>
      <c r="S54" s="207"/>
      <c r="T54" s="207">
        <f t="shared" si="1"/>
        <v>26.800000000000015</v>
      </c>
      <c r="U54" s="207"/>
      <c r="V54" s="207">
        <f t="shared" si="2"/>
        <v>-28.779999999999994</v>
      </c>
      <c r="W54" s="207"/>
      <c r="X54" s="207">
        <f t="shared" si="3"/>
        <v>11.453400000000006</v>
      </c>
      <c r="Y54" s="207"/>
      <c r="Z54" s="207">
        <f t="shared" si="4"/>
        <v>-19.766741752115799</v>
      </c>
      <c r="AA54" s="207"/>
      <c r="AB54" s="207">
        <f t="shared" si="0"/>
        <v>30.830773878179397</v>
      </c>
    </row>
    <row r="55" spans="2:28" x14ac:dyDescent="0.35">
      <c r="N55" s="206">
        <v>31</v>
      </c>
      <c r="P55" s="207">
        <f t="shared" si="5"/>
        <v>-4.0000000000000036</v>
      </c>
      <c r="Q55" s="207"/>
      <c r="R55" s="207">
        <f t="shared" si="6"/>
        <v>4.9999999999999858</v>
      </c>
      <c r="S55" s="207"/>
      <c r="T55" s="207">
        <f t="shared" si="1"/>
        <v>26.000000000000014</v>
      </c>
      <c r="U55" s="207"/>
      <c r="V55" s="207">
        <f t="shared" si="2"/>
        <v>-28.999999999999996</v>
      </c>
      <c r="W55" s="207"/>
      <c r="X55" s="207">
        <f t="shared" si="3"/>
        <v>11.200000000000006</v>
      </c>
      <c r="Y55" s="207"/>
      <c r="Z55" s="207">
        <f t="shared" si="4"/>
        <v>-19.75</v>
      </c>
      <c r="AA55" s="207"/>
      <c r="AB55" s="207">
        <f t="shared" si="0"/>
        <v>30.540898509446873</v>
      </c>
    </row>
    <row r="56" spans="2:28" x14ac:dyDescent="0.35">
      <c r="N56" s="206">
        <v>32</v>
      </c>
      <c r="P56" s="207">
        <f t="shared" si="5"/>
        <v>-3.8000000000000034</v>
      </c>
      <c r="Q56" s="207"/>
      <c r="R56" s="207">
        <f t="shared" si="6"/>
        <v>5.9999999999999858</v>
      </c>
      <c r="S56" s="207"/>
      <c r="T56" s="207">
        <f t="shared" si="1"/>
        <v>25.200000000000014</v>
      </c>
      <c r="U56" s="207"/>
      <c r="V56" s="207">
        <f t="shared" si="2"/>
        <v>-29.179999999999996</v>
      </c>
      <c r="W56" s="207"/>
      <c r="X56" s="207">
        <f t="shared" si="3"/>
        <v>10.894600000000004</v>
      </c>
      <c r="Y56" s="207"/>
      <c r="Z56" s="207">
        <f t="shared" si="4"/>
        <v>-19.732056634365929</v>
      </c>
      <c r="AA56" s="207"/>
      <c r="AB56" s="207">
        <f t="shared" si="0"/>
        <v>30.259189739779909</v>
      </c>
    </row>
    <row r="57" spans="2:28" x14ac:dyDescent="0.35">
      <c r="N57" s="206">
        <v>33</v>
      </c>
      <c r="P57" s="207">
        <f t="shared" si="5"/>
        <v>-3.6000000000000032</v>
      </c>
      <c r="Q57" s="207"/>
      <c r="R57" s="207">
        <f t="shared" si="6"/>
        <v>6.9999999999999858</v>
      </c>
      <c r="S57" s="207"/>
      <c r="T57" s="207">
        <f t="shared" si="1"/>
        <v>24.400000000000013</v>
      </c>
      <c r="U57" s="207"/>
      <c r="V57" s="207">
        <f t="shared" si="2"/>
        <v>-29.32</v>
      </c>
      <c r="W57" s="207"/>
      <c r="X57" s="207">
        <f t="shared" si="3"/>
        <v>10.540800000000006</v>
      </c>
      <c r="Y57" s="207"/>
      <c r="Z57" s="207">
        <f t="shared" si="4"/>
        <v>-19.712825411250741</v>
      </c>
      <c r="AA57" s="207"/>
      <c r="AB57" s="207">
        <f t="shared" si="0"/>
        <v>29.985199997898761</v>
      </c>
    </row>
    <row r="58" spans="2:28" x14ac:dyDescent="0.35">
      <c r="N58" s="206">
        <v>34</v>
      </c>
      <c r="P58" s="207">
        <f t="shared" si="5"/>
        <v>-3.400000000000003</v>
      </c>
      <c r="Q58" s="207"/>
      <c r="R58" s="207">
        <f t="shared" si="6"/>
        <v>7.9999999999999858</v>
      </c>
      <c r="S58" s="207"/>
      <c r="T58" s="207">
        <f t="shared" si="1"/>
        <v>23.600000000000012</v>
      </c>
      <c r="U58" s="207"/>
      <c r="V58" s="207">
        <f t="shared" si="2"/>
        <v>-29.42</v>
      </c>
      <c r="W58" s="207"/>
      <c r="X58" s="207">
        <f t="shared" si="3"/>
        <v>10.142200000000008</v>
      </c>
      <c r="Y58" s="207"/>
      <c r="Z58" s="207">
        <f t="shared" si="4"/>
        <v>-19.69221389666377</v>
      </c>
      <c r="AA58" s="207"/>
      <c r="AB58" s="207">
        <f t="shared" si="0"/>
        <v>29.718517527077147</v>
      </c>
    </row>
    <row r="59" spans="2:28" x14ac:dyDescent="0.35">
      <c r="N59" s="206">
        <v>35</v>
      </c>
      <c r="P59" s="207">
        <f t="shared" si="5"/>
        <v>-3.2000000000000028</v>
      </c>
      <c r="Q59" s="207"/>
      <c r="R59" s="207">
        <f t="shared" si="6"/>
        <v>8.9999999999999858</v>
      </c>
      <c r="S59" s="207"/>
      <c r="T59" s="207">
        <f t="shared" si="1"/>
        <v>22.800000000000011</v>
      </c>
      <c r="U59" s="207"/>
      <c r="V59" s="207">
        <f t="shared" si="2"/>
        <v>-29.48</v>
      </c>
      <c r="W59" s="207"/>
      <c r="X59" s="207">
        <f t="shared" si="3"/>
        <v>9.7024000000000061</v>
      </c>
      <c r="Y59" s="207"/>
      <c r="Z59" s="207">
        <f t="shared" si="4"/>
        <v>-19.670123022306775</v>
      </c>
      <c r="AA59" s="207"/>
      <c r="AB59" s="207">
        <f t="shared" si="0"/>
        <v>29.458762663044542</v>
      </c>
    </row>
    <row r="60" spans="2:28" x14ac:dyDescent="0.35">
      <c r="N60" s="206">
        <v>36</v>
      </c>
      <c r="P60" s="207">
        <f t="shared" si="5"/>
        <v>-3.0000000000000027</v>
      </c>
      <c r="Q60" s="207"/>
      <c r="R60" s="207">
        <f t="shared" si="6"/>
        <v>9.9999999999999858</v>
      </c>
      <c r="S60" s="207"/>
      <c r="T60" s="207">
        <f t="shared" si="1"/>
        <v>22.000000000000011</v>
      </c>
      <c r="U60" s="207"/>
      <c r="V60" s="207">
        <f t="shared" si="2"/>
        <v>-29.5</v>
      </c>
      <c r="W60" s="207"/>
      <c r="X60" s="207">
        <f t="shared" si="3"/>
        <v>9.225000000000005</v>
      </c>
      <c r="Y60" s="207"/>
      <c r="Z60" s="207">
        <f t="shared" si="4"/>
        <v>-19.646446609406727</v>
      </c>
      <c r="AA60" s="207"/>
      <c r="AB60" s="207">
        <f t="shared" si="0"/>
        <v>29.205584583201642</v>
      </c>
    </row>
    <row r="61" spans="2:28" x14ac:dyDescent="0.35">
      <c r="N61" s="206">
        <v>37</v>
      </c>
      <c r="P61" s="207">
        <f t="shared" si="5"/>
        <v>-2.8000000000000025</v>
      </c>
      <c r="Q61" s="207"/>
      <c r="R61" s="207">
        <f t="shared" si="6"/>
        <v>10.999999999999986</v>
      </c>
      <c r="S61" s="207"/>
      <c r="T61" s="207">
        <f t="shared" si="1"/>
        <v>21.20000000000001</v>
      </c>
      <c r="U61" s="207"/>
      <c r="V61" s="207">
        <f t="shared" si="2"/>
        <v>-29.48</v>
      </c>
      <c r="W61" s="207"/>
      <c r="X61" s="207">
        <f t="shared" si="3"/>
        <v>8.7136000000000067</v>
      </c>
      <c r="Y61" s="207"/>
      <c r="Z61" s="207">
        <f t="shared" si="4"/>
        <v>-19.621070858372402</v>
      </c>
      <c r="AA61" s="207"/>
      <c r="AB61" s="207">
        <f t="shared" si="0"/>
        <v>28.958658457297929</v>
      </c>
    </row>
    <row r="62" spans="2:28" x14ac:dyDescent="0.35">
      <c r="N62" s="206">
        <v>38</v>
      </c>
      <c r="P62" s="207">
        <f t="shared" si="5"/>
        <v>-2.6000000000000023</v>
      </c>
      <c r="Q62" s="207"/>
      <c r="R62" s="207">
        <f t="shared" si="6"/>
        <v>11.999999999999986</v>
      </c>
      <c r="S62" s="207"/>
      <c r="T62" s="207">
        <f t="shared" si="1"/>
        <v>20.400000000000009</v>
      </c>
      <c r="U62" s="207"/>
      <c r="V62" s="207">
        <f t="shared" si="2"/>
        <v>-29.42</v>
      </c>
      <c r="W62" s="207"/>
      <c r="X62" s="207">
        <f t="shared" si="3"/>
        <v>8.1718000000000064</v>
      </c>
      <c r="Y62" s="207"/>
      <c r="Z62" s="207">
        <f t="shared" si="4"/>
        <v>-19.593873801821882</v>
      </c>
      <c r="AA62" s="207"/>
      <c r="AB62" s="207">
        <f t="shared" si="0"/>
        <v>28.71768294150732</v>
      </c>
    </row>
    <row r="63" spans="2:28" x14ac:dyDescent="0.35">
      <c r="N63" s="206">
        <v>39</v>
      </c>
      <c r="P63" s="207">
        <f t="shared" si="5"/>
        <v>-2.4000000000000021</v>
      </c>
      <c r="Q63" s="207"/>
      <c r="R63" s="207">
        <f t="shared" si="6"/>
        <v>12.999999999999986</v>
      </c>
      <c r="S63" s="207"/>
      <c r="T63" s="207">
        <f t="shared" si="1"/>
        <v>19.600000000000009</v>
      </c>
      <c r="U63" s="207"/>
      <c r="V63" s="207">
        <f t="shared" si="2"/>
        <v>-29.32</v>
      </c>
      <c r="W63" s="207"/>
      <c r="X63" s="207">
        <f t="shared" si="3"/>
        <v>7.6032000000000064</v>
      </c>
      <c r="Y63" s="207"/>
      <c r="Z63" s="207">
        <f t="shared" si="4"/>
        <v>-19.56472471835194</v>
      </c>
      <c r="AA63" s="207"/>
      <c r="AB63" s="207">
        <f t="shared" si="0"/>
        <v>28.48237796740538</v>
      </c>
    </row>
    <row r="64" spans="2:28" x14ac:dyDescent="0.35">
      <c r="N64" s="206">
        <v>40</v>
      </c>
      <c r="P64" s="207">
        <f t="shared" si="5"/>
        <v>-2.200000000000002</v>
      </c>
      <c r="Q64" s="207"/>
      <c r="R64" s="207">
        <f t="shared" si="6"/>
        <v>13.999999999999986</v>
      </c>
      <c r="S64" s="207"/>
      <c r="T64" s="207">
        <f t="shared" si="1"/>
        <v>18.800000000000008</v>
      </c>
      <c r="U64" s="207"/>
      <c r="V64" s="207">
        <f t="shared" si="2"/>
        <v>-29.18</v>
      </c>
      <c r="W64" s="207"/>
      <c r="X64" s="207">
        <f t="shared" si="3"/>
        <v>7.0114000000000063</v>
      </c>
      <c r="Y64" s="207"/>
      <c r="Z64" s="207">
        <f t="shared" si="4"/>
        <v>-19.533483504231597</v>
      </c>
      <c r="AA64" s="207"/>
      <c r="AB64" s="207">
        <f t="shared" si="0"/>
        <v>28.252482785158396</v>
      </c>
    </row>
    <row r="65" spans="14:28" x14ac:dyDescent="0.35">
      <c r="N65" s="206">
        <v>41</v>
      </c>
      <c r="P65" s="207">
        <f t="shared" si="5"/>
        <v>-2.0000000000000018</v>
      </c>
      <c r="Q65" s="207"/>
      <c r="R65" s="207">
        <f t="shared" si="6"/>
        <v>14.999999999999993</v>
      </c>
      <c r="S65" s="207"/>
      <c r="T65" s="207">
        <f t="shared" si="1"/>
        <v>18.000000000000007</v>
      </c>
      <c r="U65" s="207"/>
      <c r="V65" s="207">
        <f t="shared" si="2"/>
        <v>-29</v>
      </c>
      <c r="W65" s="207"/>
      <c r="X65" s="207">
        <f t="shared" si="3"/>
        <v>6.4000000000000057</v>
      </c>
      <c r="Y65" s="207"/>
      <c r="Z65" s="207">
        <f t="shared" si="4"/>
        <v>-19.5</v>
      </c>
      <c r="AA65" s="207"/>
      <c r="AB65" s="207">
        <f t="shared" si="0"/>
        <v>28.027754226637811</v>
      </c>
    </row>
    <row r="66" spans="14:28" x14ac:dyDescent="0.35">
      <c r="N66" s="206">
        <v>42</v>
      </c>
      <c r="P66" s="207">
        <f t="shared" si="5"/>
        <v>-1.8000000000000018</v>
      </c>
      <c r="Q66" s="207"/>
      <c r="R66" s="207">
        <f t="shared" si="6"/>
        <v>15.999999999999993</v>
      </c>
      <c r="S66" s="207"/>
      <c r="T66" s="207">
        <f t="shared" si="1"/>
        <v>17.200000000000006</v>
      </c>
      <c r="U66" s="207"/>
      <c r="V66" s="207">
        <f t="shared" si="2"/>
        <v>-28.78</v>
      </c>
      <c r="W66" s="207"/>
      <c r="X66" s="207">
        <f t="shared" si="3"/>
        <v>5.7726000000000059</v>
      </c>
      <c r="Y66" s="207"/>
      <c r="Z66" s="207">
        <f t="shared" si="4"/>
        <v>-19.464113268731854</v>
      </c>
      <c r="AA66" s="207"/>
      <c r="AB66" s="207">
        <f t="shared" si="0"/>
        <v>27.807965159450056</v>
      </c>
    </row>
    <row r="67" spans="14:28" x14ac:dyDescent="0.35">
      <c r="N67" s="206">
        <v>43</v>
      </c>
      <c r="P67" s="207">
        <f t="shared" si="5"/>
        <v>-1.6000000000000019</v>
      </c>
      <c r="Q67" s="207"/>
      <c r="R67" s="207">
        <f t="shared" si="6"/>
        <v>16.999999999999993</v>
      </c>
      <c r="S67" s="207"/>
      <c r="T67" s="207">
        <f t="shared" si="1"/>
        <v>16.400000000000006</v>
      </c>
      <c r="U67" s="207"/>
      <c r="V67" s="207">
        <f t="shared" si="2"/>
        <v>-28.520000000000003</v>
      </c>
      <c r="W67" s="207"/>
      <c r="X67" s="207">
        <f t="shared" si="3"/>
        <v>5.1328000000000067</v>
      </c>
      <c r="Y67" s="207"/>
      <c r="Z67" s="207">
        <f t="shared" si="4"/>
        <v>-19.425650822501481</v>
      </c>
      <c r="AA67" s="207"/>
      <c r="AB67" s="207">
        <f t="shared" si="0"/>
        <v>27.592903107240421</v>
      </c>
    </row>
    <row r="68" spans="14:28" x14ac:dyDescent="0.35">
      <c r="N68" s="206">
        <v>44</v>
      </c>
      <c r="P68" s="207">
        <f t="shared" si="5"/>
        <v>-1.4000000000000019</v>
      </c>
      <c r="Q68" s="207"/>
      <c r="R68" s="207">
        <f t="shared" si="6"/>
        <v>17.999999999999993</v>
      </c>
      <c r="S68" s="207"/>
      <c r="T68" s="207">
        <f t="shared" si="1"/>
        <v>15.600000000000009</v>
      </c>
      <c r="U68" s="207"/>
      <c r="V68" s="207">
        <f t="shared" si="2"/>
        <v>-28.220000000000002</v>
      </c>
      <c r="W68" s="207"/>
      <c r="X68" s="207">
        <f t="shared" si="3"/>
        <v>4.4842000000000057</v>
      </c>
      <c r="Y68" s="207"/>
      <c r="Z68" s="207">
        <f t="shared" si="4"/>
        <v>-19.384427793327543</v>
      </c>
      <c r="AA68" s="207"/>
      <c r="AB68" s="207">
        <f t="shared" si="0"/>
        <v>27.3823690152621</v>
      </c>
    </row>
    <row r="69" spans="14:28" x14ac:dyDescent="0.35">
      <c r="N69" s="206">
        <v>45</v>
      </c>
      <c r="P69" s="207">
        <f t="shared" si="5"/>
        <v>-1.200000000000002</v>
      </c>
      <c r="Q69" s="207"/>
      <c r="R69" s="207">
        <f t="shared" si="6"/>
        <v>18.999999999999989</v>
      </c>
      <c r="S69" s="207"/>
      <c r="T69" s="207">
        <f t="shared" si="1"/>
        <v>14.800000000000008</v>
      </c>
      <c r="U69" s="207"/>
      <c r="V69" s="207">
        <f t="shared" si="2"/>
        <v>-27.880000000000003</v>
      </c>
      <c r="W69" s="207"/>
      <c r="X69" s="207">
        <f t="shared" si="3"/>
        <v>3.8304000000000062</v>
      </c>
      <c r="Y69" s="207"/>
      <c r="Z69" s="207">
        <f t="shared" si="4"/>
        <v>-19.340246044613554</v>
      </c>
      <c r="AA69" s="207"/>
      <c r="AB69" s="207">
        <f t="shared" si="0"/>
        <v>27.176176143234741</v>
      </c>
    </row>
    <row r="70" spans="14:28" x14ac:dyDescent="0.35">
      <c r="N70" s="206">
        <v>46</v>
      </c>
      <c r="P70" s="207">
        <f t="shared" si="5"/>
        <v>-1.000000000000002</v>
      </c>
      <c r="Q70" s="207"/>
      <c r="R70" s="207">
        <f t="shared" si="6"/>
        <v>19.999999999999989</v>
      </c>
      <c r="S70" s="207"/>
      <c r="T70" s="207">
        <f t="shared" si="1"/>
        <v>14.000000000000007</v>
      </c>
      <c r="U70" s="207"/>
      <c r="V70" s="207">
        <f t="shared" si="2"/>
        <v>-27.500000000000004</v>
      </c>
      <c r="W70" s="207"/>
      <c r="X70" s="207">
        <f t="shared" si="3"/>
        <v>3.1750000000000069</v>
      </c>
      <c r="Y70" s="207"/>
      <c r="Z70" s="207">
        <f t="shared" si="4"/>
        <v>-19.292893218813454</v>
      </c>
      <c r="AA70" s="207"/>
      <c r="AB70" s="207">
        <f t="shared" si="0"/>
        <v>26.974149070059546</v>
      </c>
    </row>
    <row r="71" spans="14:28" x14ac:dyDescent="0.35">
      <c r="N71" s="206">
        <v>47</v>
      </c>
      <c r="P71" s="207">
        <f t="shared" si="5"/>
        <v>-0.80000000000000204</v>
      </c>
      <c r="Q71" s="207"/>
      <c r="R71" s="207">
        <f t="shared" si="6"/>
        <v>20.999999999999989</v>
      </c>
      <c r="S71" s="207"/>
      <c r="T71" s="207">
        <f t="shared" si="1"/>
        <v>13.200000000000008</v>
      </c>
      <c r="U71" s="207"/>
      <c r="V71" s="207">
        <f t="shared" si="2"/>
        <v>-27.080000000000005</v>
      </c>
      <c r="W71" s="207"/>
      <c r="X71" s="207">
        <f t="shared" si="3"/>
        <v>2.5216000000000065</v>
      </c>
      <c r="Y71" s="207"/>
      <c r="Z71" s="207">
        <f t="shared" si="4"/>
        <v>-19.242141716744801</v>
      </c>
      <c r="AA71" s="207"/>
      <c r="AB71" s="207">
        <f t="shared" si="0"/>
        <v>26.776122797097749</v>
      </c>
    </row>
    <row r="72" spans="14:28" x14ac:dyDescent="0.35">
      <c r="N72" s="206">
        <v>48</v>
      </c>
      <c r="P72" s="207">
        <f t="shared" si="5"/>
        <v>-0.60000000000000209</v>
      </c>
      <c r="Q72" s="207"/>
      <c r="R72" s="207">
        <f t="shared" si="6"/>
        <v>21.999999999999989</v>
      </c>
      <c r="S72" s="207"/>
      <c r="T72" s="207">
        <f t="shared" si="1"/>
        <v>12.400000000000009</v>
      </c>
      <c r="U72" s="207"/>
      <c r="V72" s="207">
        <f t="shared" si="2"/>
        <v>-26.620000000000005</v>
      </c>
      <c r="W72" s="207"/>
      <c r="X72" s="207">
        <f t="shared" si="3"/>
        <v>1.8738000000000068</v>
      </c>
      <c r="Y72" s="207"/>
      <c r="Z72" s="207">
        <f t="shared" si="4"/>
        <v>-19.187747603643764</v>
      </c>
      <c r="AA72" s="207"/>
      <c r="AB72" s="207">
        <f t="shared" si="0"/>
        <v>26.581941938526729</v>
      </c>
    </row>
    <row r="73" spans="14:28" x14ac:dyDescent="0.35">
      <c r="N73" s="206">
        <v>49</v>
      </c>
      <c r="P73" s="207">
        <f t="shared" si="5"/>
        <v>-0.40000000000000208</v>
      </c>
      <c r="Q73" s="207"/>
      <c r="R73" s="207">
        <f t="shared" si="6"/>
        <v>22.999999999999989</v>
      </c>
      <c r="S73" s="207"/>
      <c r="T73" s="207">
        <f t="shared" si="1"/>
        <v>11.600000000000009</v>
      </c>
      <c r="U73" s="207"/>
      <c r="V73" s="207">
        <f t="shared" si="2"/>
        <v>-26.120000000000005</v>
      </c>
      <c r="W73" s="207"/>
      <c r="X73" s="207">
        <f t="shared" si="3"/>
        <v>1.2352000000000065</v>
      </c>
      <c r="Y73" s="207"/>
      <c r="Z73" s="207">
        <f t="shared" si="4"/>
        <v>-19.129449436703876</v>
      </c>
      <c r="AA73" s="207"/>
      <c r="AB73" s="207">
        <f t="shared" si="0"/>
        <v>26.391459988819786</v>
      </c>
    </row>
    <row r="74" spans="14:28" x14ac:dyDescent="0.35">
      <c r="N74" s="206">
        <v>50</v>
      </c>
      <c r="P74" s="207">
        <f t="shared" si="5"/>
        <v>-0.20000000000000207</v>
      </c>
      <c r="Q74" s="207"/>
      <c r="R74" s="207">
        <f t="shared" si="6"/>
        <v>23.999999999999989</v>
      </c>
      <c r="S74" s="207"/>
      <c r="T74" s="207">
        <f t="shared" si="1"/>
        <v>10.800000000000008</v>
      </c>
      <c r="U74" s="207"/>
      <c r="V74" s="207">
        <f t="shared" si="2"/>
        <v>-25.580000000000005</v>
      </c>
      <c r="W74" s="207"/>
      <c r="X74" s="207">
        <f t="shared" si="3"/>
        <v>0.60940000000000638</v>
      </c>
      <c r="Y74" s="207"/>
      <c r="Z74" s="207">
        <f t="shared" si="4"/>
        <v>-19.066967008463195</v>
      </c>
      <c r="AA74" s="207"/>
      <c r="AB74" s="207">
        <f t="shared" si="0"/>
        <v>26.204538658698265</v>
      </c>
    </row>
    <row r="75" spans="14:28" x14ac:dyDescent="0.35">
      <c r="N75" s="206">
        <v>51</v>
      </c>
      <c r="P75" s="207">
        <f t="shared" si="5"/>
        <v>-2.0539125955565396E-15</v>
      </c>
      <c r="Q75" s="207"/>
      <c r="R75" s="207">
        <f t="shared" si="6"/>
        <v>24.999999999999989</v>
      </c>
      <c r="S75" s="207"/>
      <c r="T75" s="207">
        <f t="shared" si="1"/>
        <v>10.000000000000009</v>
      </c>
      <c r="U75" s="207"/>
      <c r="V75" s="207">
        <f t="shared" si="2"/>
        <v>-25.000000000000007</v>
      </c>
      <c r="W75" s="207"/>
      <c r="X75" s="207">
        <f t="shared" si="3"/>
        <v>6.1617377866696196E-15</v>
      </c>
      <c r="Y75" s="207"/>
      <c r="Z75" s="207">
        <f t="shared" si="4"/>
        <v>-19</v>
      </c>
      <c r="AA75" s="207"/>
      <c r="AB75" s="207">
        <f t="shared" si="0"/>
        <v>26.021047272016297</v>
      </c>
    </row>
    <row r="76" spans="14:28" x14ac:dyDescent="0.35">
      <c r="N76" s="206">
        <v>52</v>
      </c>
      <c r="P76" s="207">
        <f t="shared" si="5"/>
        <v>0.19999999999999796</v>
      </c>
      <c r="Q76" s="207"/>
      <c r="R76" s="207">
        <f t="shared" si="6"/>
        <v>25.999999999999989</v>
      </c>
      <c r="S76" s="207"/>
      <c r="T76" s="207">
        <f t="shared" si="1"/>
        <v>9.2000000000000082</v>
      </c>
      <c r="U76" s="207"/>
      <c r="V76" s="207">
        <f t="shared" si="2"/>
        <v>-24.380000000000006</v>
      </c>
      <c r="W76" s="207"/>
      <c r="X76" s="207">
        <f t="shared" si="3"/>
        <v>-0.58939999999999415</v>
      </c>
      <c r="Y76" s="207"/>
      <c r="Z76" s="207">
        <f t="shared" si="4"/>
        <v>-18.928226537463708</v>
      </c>
      <c r="AA76" s="207"/>
      <c r="AB76" s="207">
        <f t="shared" si="0"/>
        <v>25.840862216989514</v>
      </c>
    </row>
    <row r="77" spans="14:28" x14ac:dyDescent="0.35">
      <c r="N77" s="206">
        <v>53</v>
      </c>
      <c r="P77" s="207">
        <f t="shared" si="5"/>
        <v>0.39999999999999797</v>
      </c>
      <c r="Q77" s="207"/>
      <c r="R77" s="207">
        <f t="shared" si="6"/>
        <v>26.999999999999989</v>
      </c>
      <c r="S77" s="207"/>
      <c r="T77" s="207">
        <f t="shared" si="1"/>
        <v>8.4000000000000075</v>
      </c>
      <c r="U77" s="207"/>
      <c r="V77" s="207">
        <f t="shared" si="2"/>
        <v>-23.720000000000006</v>
      </c>
      <c r="W77" s="207"/>
      <c r="X77" s="207">
        <f t="shared" si="3"/>
        <v>-1.1551999999999945</v>
      </c>
      <c r="Y77" s="207"/>
      <c r="Z77" s="207">
        <f t="shared" si="4"/>
        <v>-18.851301645002966</v>
      </c>
      <c r="AA77" s="207"/>
      <c r="AB77" s="207">
        <f t="shared" si="0"/>
        <v>25.663866445995502</v>
      </c>
    </row>
    <row r="78" spans="14:28" x14ac:dyDescent="0.35">
      <c r="N78" s="206">
        <v>54</v>
      </c>
      <c r="P78" s="207">
        <f t="shared" si="5"/>
        <v>0.59999999999999798</v>
      </c>
      <c r="Q78" s="207"/>
      <c r="R78" s="207">
        <f t="shared" si="6"/>
        <v>27.999999999999989</v>
      </c>
      <c r="S78" s="207"/>
      <c r="T78" s="207">
        <f t="shared" si="1"/>
        <v>7.6000000000000085</v>
      </c>
      <c r="U78" s="207"/>
      <c r="V78" s="207">
        <f t="shared" si="2"/>
        <v>-23.020000000000007</v>
      </c>
      <c r="W78" s="207"/>
      <c r="X78" s="207">
        <f t="shared" si="3"/>
        <v>-1.6937999999999949</v>
      </c>
      <c r="Y78" s="207"/>
      <c r="Z78" s="207">
        <f t="shared" si="4"/>
        <v>-18.768855586655086</v>
      </c>
      <c r="AA78" s="207"/>
      <c r="AB78" s="207">
        <f t="shared" si="0"/>
        <v>25.489949018876814</v>
      </c>
    </row>
    <row r="79" spans="14:28" x14ac:dyDescent="0.35">
      <c r="N79" s="206">
        <v>55</v>
      </c>
      <c r="P79" s="207">
        <f t="shared" si="5"/>
        <v>0.79999999999999805</v>
      </c>
      <c r="Q79" s="207"/>
      <c r="R79" s="207">
        <f t="shared" si="6"/>
        <v>28.999999999999989</v>
      </c>
      <c r="S79" s="207"/>
      <c r="T79" s="207">
        <f t="shared" si="1"/>
        <v>6.8000000000000078</v>
      </c>
      <c r="U79" s="207"/>
      <c r="V79" s="207">
        <f t="shared" si="2"/>
        <v>-22.280000000000008</v>
      </c>
      <c r="W79" s="207"/>
      <c r="X79" s="207">
        <f t="shared" si="3"/>
        <v>-2.2015999999999951</v>
      </c>
      <c r="Y79" s="207"/>
      <c r="Z79" s="207">
        <f t="shared" si="4"/>
        <v>-18.680492089227108</v>
      </c>
      <c r="AA79" s="207"/>
      <c r="AB79" s="207">
        <f t="shared" si="0"/>
        <v>25.319004685283812</v>
      </c>
    </row>
    <row r="80" spans="14:28" x14ac:dyDescent="0.35">
      <c r="N80" s="206">
        <v>56</v>
      </c>
      <c r="P80" s="207">
        <f t="shared" si="5"/>
        <v>0.999999999999998</v>
      </c>
      <c r="Q80" s="207"/>
      <c r="R80" s="207">
        <f t="shared" si="6"/>
        <v>29.999999999999989</v>
      </c>
      <c r="S80" s="207"/>
      <c r="T80" s="207">
        <f t="shared" si="1"/>
        <v>6.000000000000008</v>
      </c>
      <c r="U80" s="207"/>
      <c r="V80" s="207">
        <f t="shared" si="2"/>
        <v>-21.500000000000007</v>
      </c>
      <c r="W80" s="207"/>
      <c r="X80" s="207">
        <f t="shared" si="3"/>
        <v>-2.6749999999999954</v>
      </c>
      <c r="Y80" s="207"/>
      <c r="Z80" s="207">
        <f t="shared" si="4"/>
        <v>-18.585786437626908</v>
      </c>
      <c r="AA80" s="207"/>
      <c r="AB80" s="207">
        <f t="shared" si="0"/>
        <v>25.150933502119997</v>
      </c>
    </row>
    <row r="81" spans="14:28" x14ac:dyDescent="0.35">
      <c r="N81" s="206">
        <v>57</v>
      </c>
      <c r="P81" s="207">
        <f t="shared" si="5"/>
        <v>1.199999999999998</v>
      </c>
      <c r="Q81" s="207"/>
      <c r="R81" s="207">
        <f t="shared" si="6"/>
        <v>30.999999999999989</v>
      </c>
      <c r="S81" s="207"/>
      <c r="T81" s="207">
        <f t="shared" si="1"/>
        <v>5.2000000000000082</v>
      </c>
      <c r="U81" s="207"/>
      <c r="V81" s="207">
        <f t="shared" si="2"/>
        <v>-20.680000000000007</v>
      </c>
      <c r="W81" s="207"/>
      <c r="X81" s="207">
        <f t="shared" si="3"/>
        <v>-3.1103999999999958</v>
      </c>
      <c r="Y81" s="207"/>
      <c r="Z81" s="207">
        <f t="shared" si="4"/>
        <v>-18.484283433489605</v>
      </c>
      <c r="AA81" s="207"/>
      <c r="AB81" s="207">
        <f t="shared" si="0"/>
        <v>24.985640482607891</v>
      </c>
    </row>
    <row r="82" spans="14:28" x14ac:dyDescent="0.35">
      <c r="N82" s="206">
        <v>58</v>
      </c>
      <c r="P82" s="207">
        <f t="shared" si="5"/>
        <v>1.3999999999999979</v>
      </c>
      <c r="Q82" s="207"/>
      <c r="R82" s="207">
        <f t="shared" si="6"/>
        <v>31.999999999999989</v>
      </c>
      <c r="S82" s="207"/>
      <c r="T82" s="207">
        <f t="shared" si="1"/>
        <v>4.4000000000000083</v>
      </c>
      <c r="U82" s="207"/>
      <c r="V82" s="207">
        <f t="shared" si="2"/>
        <v>-19.820000000000007</v>
      </c>
      <c r="W82" s="207"/>
      <c r="X82" s="207">
        <f t="shared" si="3"/>
        <v>-3.5041999999999964</v>
      </c>
      <c r="Y82" s="207"/>
      <c r="Z82" s="207">
        <f t="shared" si="4"/>
        <v>-18.375495207287528</v>
      </c>
      <c r="AA82" s="207"/>
      <c r="AB82" s="207">
        <f t="shared" si="0"/>
        <v>24.823035273890088</v>
      </c>
    </row>
    <row r="83" spans="14:28" x14ac:dyDescent="0.35">
      <c r="N83" s="206">
        <v>59</v>
      </c>
      <c r="P83" s="207">
        <f t="shared" si="5"/>
        <v>1.5999999999999979</v>
      </c>
      <c r="Q83" s="207"/>
      <c r="R83" s="207">
        <f t="shared" si="6"/>
        <v>32.999999999999986</v>
      </c>
      <c r="S83" s="207"/>
      <c r="T83" s="207">
        <f t="shared" si="1"/>
        <v>3.6000000000000085</v>
      </c>
      <c r="U83" s="207"/>
      <c r="V83" s="207">
        <f t="shared" si="2"/>
        <v>-18.920000000000009</v>
      </c>
      <c r="W83" s="207"/>
      <c r="X83" s="207">
        <f t="shared" si="3"/>
        <v>-3.8527999999999967</v>
      </c>
      <c r="Y83" s="207"/>
      <c r="Z83" s="207">
        <f t="shared" si="4"/>
        <v>-18.258898873407752</v>
      </c>
      <c r="AA83" s="207"/>
      <c r="AB83" s="207">
        <f t="shared" si="0"/>
        <v>24.663031860425679</v>
      </c>
    </row>
    <row r="84" spans="14:28" x14ac:dyDescent="0.35">
      <c r="N84" s="206">
        <v>60</v>
      </c>
      <c r="P84" s="207">
        <f t="shared" si="5"/>
        <v>1.7999999999999978</v>
      </c>
      <c r="Q84" s="207"/>
      <c r="R84" s="207">
        <f t="shared" si="6"/>
        <v>33.999999999999986</v>
      </c>
      <c r="S84" s="207"/>
      <c r="T84" s="207">
        <f t="shared" si="1"/>
        <v>2.8000000000000087</v>
      </c>
      <c r="U84" s="207"/>
      <c r="V84" s="207">
        <f t="shared" si="2"/>
        <v>-17.980000000000011</v>
      </c>
      <c r="W84" s="207"/>
      <c r="X84" s="207">
        <f t="shared" si="3"/>
        <v>-4.152599999999997</v>
      </c>
      <c r="Y84" s="207"/>
      <c r="Z84" s="207">
        <f t="shared" si="4"/>
        <v>-18.133934016926386</v>
      </c>
      <c r="AA84" s="207"/>
      <c r="AB84" s="207">
        <f t="shared" si="0"/>
        <v>24.505548290744287</v>
      </c>
    </row>
    <row r="85" spans="14:28" x14ac:dyDescent="0.35">
      <c r="N85" s="206">
        <v>61</v>
      </c>
      <c r="P85" s="207">
        <f t="shared" si="5"/>
        <v>1.9999999999999978</v>
      </c>
      <c r="Q85" s="207"/>
      <c r="R85" s="207">
        <f t="shared" si="6"/>
        <v>34.999999999999986</v>
      </c>
      <c r="S85" s="207"/>
      <c r="T85" s="207">
        <f t="shared" si="1"/>
        <v>2.0000000000000089</v>
      </c>
      <c r="U85" s="207"/>
      <c r="V85" s="207">
        <f t="shared" si="2"/>
        <v>-17.000000000000011</v>
      </c>
      <c r="W85" s="207"/>
      <c r="X85" s="207">
        <f t="shared" si="3"/>
        <v>-4.3999999999999968</v>
      </c>
      <c r="Y85" s="207"/>
      <c r="Z85" s="207">
        <f t="shared" si="4"/>
        <v>-18</v>
      </c>
      <c r="AA85" s="207"/>
      <c r="AB85" s="207">
        <f t="shared" si="0"/>
        <v>24.350506425384634</v>
      </c>
    </row>
    <row r="86" spans="14:28" x14ac:dyDescent="0.35">
      <c r="N86" s="206">
        <v>62</v>
      </c>
      <c r="P86" s="207">
        <f t="shared" si="5"/>
        <v>2.199999999999998</v>
      </c>
      <c r="Q86" s="207"/>
      <c r="R86" s="207">
        <f t="shared" si="6"/>
        <v>35.999999999999986</v>
      </c>
      <c r="S86" s="207"/>
      <c r="T86" s="207">
        <f t="shared" si="1"/>
        <v>1.2000000000000082</v>
      </c>
      <c r="U86" s="207"/>
      <c r="V86" s="207">
        <f t="shared" si="2"/>
        <v>-15.980000000000011</v>
      </c>
      <c r="W86" s="207"/>
      <c r="X86" s="207">
        <f t="shared" si="3"/>
        <v>-4.5913999999999984</v>
      </c>
      <c r="Y86" s="207"/>
      <c r="Z86" s="207">
        <f t="shared" si="4"/>
        <v>-17.856453074927416</v>
      </c>
      <c r="AA86" s="207"/>
      <c r="AB86" s="207">
        <f t="shared" si="0"/>
        <v>24.197831704076748</v>
      </c>
    </row>
    <row r="87" spans="14:28" x14ac:dyDescent="0.35">
      <c r="N87" s="206">
        <v>63</v>
      </c>
      <c r="P87" s="207">
        <f t="shared" si="5"/>
        <v>2.3999999999999981</v>
      </c>
      <c r="Q87" s="207"/>
      <c r="R87" s="207">
        <f t="shared" si="6"/>
        <v>36.999999999999993</v>
      </c>
      <c r="S87" s="207"/>
      <c r="T87" s="207">
        <f t="shared" si="1"/>
        <v>0.40000000000000746</v>
      </c>
      <c r="U87" s="207"/>
      <c r="V87" s="207">
        <f t="shared" si="2"/>
        <v>-14.920000000000011</v>
      </c>
      <c r="W87" s="207"/>
      <c r="X87" s="207">
        <f t="shared" si="3"/>
        <v>-4.7231999999999985</v>
      </c>
      <c r="Y87" s="207"/>
      <c r="Z87" s="207">
        <f t="shared" si="4"/>
        <v>-17.702603290005932</v>
      </c>
      <c r="AA87" s="207"/>
      <c r="AB87" s="207">
        <f t="shared" si="0"/>
        <v>24.047452930431344</v>
      </c>
    </row>
    <row r="88" spans="14:28" x14ac:dyDescent="0.35">
      <c r="N88" s="206">
        <v>64</v>
      </c>
      <c r="P88" s="207">
        <f t="shared" si="5"/>
        <v>2.5999999999999983</v>
      </c>
      <c r="Q88" s="207"/>
      <c r="R88" s="207">
        <f t="shared" si="6"/>
        <v>37.999999999999993</v>
      </c>
      <c r="S88" s="207"/>
      <c r="T88" s="207">
        <f t="shared" si="1"/>
        <v>-0.39999999999999325</v>
      </c>
      <c r="U88" s="207"/>
      <c r="V88" s="207">
        <f t="shared" si="2"/>
        <v>-13.820000000000009</v>
      </c>
      <c r="W88" s="207"/>
      <c r="X88" s="207">
        <f t="shared" si="3"/>
        <v>-4.7918000000000003</v>
      </c>
      <c r="Y88" s="207"/>
      <c r="Z88" s="207">
        <f t="shared" si="4"/>
        <v>-17.537711173310168</v>
      </c>
      <c r="AA88" s="207"/>
      <c r="AB88" s="207">
        <f t="shared" si="0"/>
        <v>23.899302072579939</v>
      </c>
    </row>
    <row r="89" spans="14:28" x14ac:dyDescent="0.35">
      <c r="N89" s="206">
        <v>65</v>
      </c>
      <c r="P89" s="207">
        <f t="shared" si="5"/>
        <v>2.7999999999999985</v>
      </c>
      <c r="Q89" s="207"/>
      <c r="R89" s="207">
        <f t="shared" si="6"/>
        <v>38.999999999999993</v>
      </c>
      <c r="S89" s="207"/>
      <c r="T89" s="207">
        <f t="shared" si="1"/>
        <v>-1.199999999999994</v>
      </c>
      <c r="U89" s="207"/>
      <c r="V89" s="207">
        <f t="shared" si="2"/>
        <v>-12.680000000000009</v>
      </c>
      <c r="W89" s="207"/>
      <c r="X89" s="207">
        <f t="shared" si="3"/>
        <v>-4.7935999999999996</v>
      </c>
      <c r="Y89" s="207"/>
      <c r="Z89" s="207">
        <f t="shared" si="4"/>
        <v>-17.360984178454213</v>
      </c>
      <c r="AA89" s="207"/>
      <c r="AB89" s="207">
        <f t="shared" si="0"/>
        <v>23.753314078368412</v>
      </c>
    </row>
    <row r="90" spans="14:28" x14ac:dyDescent="0.35">
      <c r="N90" s="206">
        <v>66</v>
      </c>
      <c r="P90" s="207">
        <f t="shared" si="5"/>
        <v>2.9999999999999987</v>
      </c>
      <c r="Q90" s="207"/>
      <c r="R90" s="207">
        <f t="shared" si="6"/>
        <v>39.999999999999993</v>
      </c>
      <c r="S90" s="207"/>
      <c r="T90" s="207">
        <f t="shared" si="1"/>
        <v>-1.9999999999999947</v>
      </c>
      <c r="U90" s="207"/>
      <c r="V90" s="207">
        <f t="shared" si="2"/>
        <v>-11.500000000000007</v>
      </c>
      <c r="W90" s="207"/>
      <c r="X90" s="207">
        <f t="shared" si="3"/>
        <v>-4.7250000000000005</v>
      </c>
      <c r="Y90" s="207"/>
      <c r="Z90" s="207">
        <f t="shared" si="4"/>
        <v>-17.171572875253812</v>
      </c>
      <c r="AA90" s="207"/>
      <c r="AB90" s="207">
        <f t="shared" ref="AB90:AB125" si="7">$G$17 * LN($H$17 * P90 + $I$17) + $J$17</f>
        <v>23.609426703847415</v>
      </c>
    </row>
    <row r="91" spans="14:28" x14ac:dyDescent="0.35">
      <c r="N91" s="206">
        <v>67</v>
      </c>
      <c r="P91" s="207">
        <f t="shared" si="5"/>
        <v>3.1999999999999988</v>
      </c>
      <c r="Q91" s="207"/>
      <c r="R91" s="207">
        <f t="shared" si="6"/>
        <v>40.999999999999993</v>
      </c>
      <c r="S91" s="207"/>
      <c r="T91" s="207">
        <f t="shared" ref="T91:T125" si="8">$G$9 * P91 + $H$9</f>
        <v>-2.7999999999999954</v>
      </c>
      <c r="U91" s="207"/>
      <c r="V91" s="207">
        <f t="shared" ref="V91:V125" si="9">$G$11 * P91^2 + $H$11 * P91 + $I$11</f>
        <v>-10.280000000000008</v>
      </c>
      <c r="W91" s="207"/>
      <c r="X91" s="207">
        <f t="shared" ref="X91:X125" si="10">$G$13 * P91^3 + $H$13 * P91^2 + $I$13 * P91 + $J$13</f>
        <v>-4.5824000000000007</v>
      </c>
      <c r="Y91" s="207"/>
      <c r="Z91" s="207">
        <f t="shared" ref="Z91:Z125" si="11">$G$15 * POWER($H$15,$I$15 * P91 + $J$15) + $K$15</f>
        <v>-16.968566866979206</v>
      </c>
      <c r="AA91" s="207"/>
      <c r="AB91" s="207">
        <f t="shared" si="7"/>
        <v>23.46758035392785</v>
      </c>
    </row>
    <row r="92" spans="14:28" x14ac:dyDescent="0.35">
      <c r="N92" s="206">
        <v>68</v>
      </c>
      <c r="P92" s="207">
        <f t="shared" ref="P92:P125" si="12">P91+$I$21</f>
        <v>3.399999999999999</v>
      </c>
      <c r="Q92" s="207"/>
      <c r="R92" s="207">
        <f t="shared" si="6"/>
        <v>42</v>
      </c>
      <c r="S92" s="207"/>
      <c r="T92" s="207">
        <f t="shared" si="8"/>
        <v>-3.5999999999999961</v>
      </c>
      <c r="U92" s="207"/>
      <c r="V92" s="207">
        <f t="shared" si="9"/>
        <v>-9.0200000000000067</v>
      </c>
      <c r="W92" s="207"/>
      <c r="X92" s="207">
        <f t="shared" si="10"/>
        <v>-4.3622000000000014</v>
      </c>
      <c r="Y92" s="207"/>
      <c r="Z92" s="207">
        <f t="shared" si="11"/>
        <v>-16.75099041457506</v>
      </c>
      <c r="AA92" s="207"/>
      <c r="AB92" s="207">
        <f t="shared" si="7"/>
        <v>23.327717934180452</v>
      </c>
    </row>
    <row r="93" spans="14:28" x14ac:dyDescent="0.35">
      <c r="N93" s="206">
        <v>69</v>
      </c>
      <c r="P93" s="207">
        <f t="shared" si="12"/>
        <v>3.5999999999999992</v>
      </c>
      <c r="Q93" s="207"/>
      <c r="R93" s="207">
        <f t="shared" si="6"/>
        <v>43</v>
      </c>
      <c r="S93" s="207"/>
      <c r="T93" s="207">
        <f t="shared" si="8"/>
        <v>-4.3999999999999968</v>
      </c>
      <c r="U93" s="207"/>
      <c r="V93" s="207">
        <f t="shared" si="9"/>
        <v>-7.720000000000006</v>
      </c>
      <c r="W93" s="207"/>
      <c r="X93" s="207">
        <f t="shared" si="10"/>
        <v>-4.0608000000000004</v>
      </c>
      <c r="Y93" s="207"/>
      <c r="Z93" s="207">
        <f t="shared" si="11"/>
        <v>-16.517797746815504</v>
      </c>
      <c r="AA93" s="207"/>
      <c r="AB93" s="207">
        <f t="shared" si="7"/>
        <v>23.18978471285709</v>
      </c>
    </row>
    <row r="94" spans="14:28" x14ac:dyDescent="0.35">
      <c r="N94" s="206">
        <v>70</v>
      </c>
      <c r="P94" s="207">
        <f t="shared" si="12"/>
        <v>3.7999999999999994</v>
      </c>
      <c r="Q94" s="207"/>
      <c r="R94" s="207">
        <f t="shared" ref="R94:R125" si="13">$G$7 * ABS($H$7 * P94 + $I$7) + $J$7</f>
        <v>44</v>
      </c>
      <c r="S94" s="207"/>
      <c r="T94" s="207">
        <f t="shared" si="8"/>
        <v>-5.1999999999999975</v>
      </c>
      <c r="U94" s="207"/>
      <c r="V94" s="207">
        <f t="shared" si="9"/>
        <v>-6.3800000000000026</v>
      </c>
      <c r="W94" s="207"/>
      <c r="X94" s="207">
        <f t="shared" si="10"/>
        <v>-3.6746000000000016</v>
      </c>
      <c r="Y94" s="207"/>
      <c r="Z94" s="207">
        <f t="shared" si="11"/>
        <v>-16.267868033852771</v>
      </c>
      <c r="AA94" s="207"/>
      <c r="AB94" s="207">
        <f t="shared" si="7"/>
        <v>23.053728192299307</v>
      </c>
    </row>
    <row r="95" spans="14:28" x14ac:dyDescent="0.35">
      <c r="N95" s="206">
        <v>71</v>
      </c>
      <c r="P95" s="207">
        <f t="shared" si="12"/>
        <v>3.9999999999999996</v>
      </c>
      <c r="Q95" s="207"/>
      <c r="R95" s="207">
        <f t="shared" si="13"/>
        <v>45</v>
      </c>
      <c r="S95" s="207"/>
      <c r="T95" s="207">
        <f t="shared" si="8"/>
        <v>-5.9999999999999982</v>
      </c>
      <c r="U95" s="207"/>
      <c r="V95" s="207">
        <f t="shared" si="9"/>
        <v>-5.0000000000000036</v>
      </c>
      <c r="W95" s="207"/>
      <c r="X95" s="207">
        <f t="shared" si="10"/>
        <v>-3.2000000000000011</v>
      </c>
      <c r="Y95" s="207"/>
      <c r="Z95" s="207">
        <f t="shared" si="11"/>
        <v>-16</v>
      </c>
      <c r="AA95" s="207"/>
      <c r="AB95" s="207">
        <f t="shared" si="7"/>
        <v>22.919497988977898</v>
      </c>
    </row>
    <row r="96" spans="14:28" x14ac:dyDescent="0.35">
      <c r="N96" s="206">
        <v>72</v>
      </c>
      <c r="P96" s="207">
        <f t="shared" si="12"/>
        <v>4.1999999999999993</v>
      </c>
      <c r="Q96" s="207"/>
      <c r="R96" s="207">
        <f t="shared" si="13"/>
        <v>46</v>
      </c>
      <c r="S96" s="207"/>
      <c r="T96" s="207">
        <f t="shared" si="8"/>
        <v>-6.7999999999999972</v>
      </c>
      <c r="U96" s="207"/>
      <c r="V96" s="207">
        <f t="shared" si="9"/>
        <v>-3.5800000000000054</v>
      </c>
      <c r="W96" s="207"/>
      <c r="X96" s="207">
        <f t="shared" si="10"/>
        <v>-2.6334000000000017</v>
      </c>
      <c r="Y96" s="207"/>
      <c r="Z96" s="207">
        <f t="shared" si="11"/>
        <v>-15.712906149854827</v>
      </c>
      <c r="AA96" s="207"/>
      <c r="AB96" s="207">
        <f t="shared" si="7"/>
        <v>22.787045721477696</v>
      </c>
    </row>
    <row r="97" spans="14:28" x14ac:dyDescent="0.35">
      <c r="N97" s="206">
        <v>73</v>
      </c>
      <c r="P97" s="207">
        <f t="shared" si="12"/>
        <v>4.3999999999999995</v>
      </c>
      <c r="Q97" s="207"/>
      <c r="R97" s="207">
        <f t="shared" si="13"/>
        <v>47</v>
      </c>
      <c r="S97" s="207"/>
      <c r="T97" s="207">
        <f t="shared" si="8"/>
        <v>-7.5999999999999979</v>
      </c>
      <c r="U97" s="207"/>
      <c r="V97" s="207">
        <f t="shared" si="9"/>
        <v>-2.1200000000000045</v>
      </c>
      <c r="W97" s="207"/>
      <c r="X97" s="207">
        <f t="shared" si="10"/>
        <v>-1.9712000000000032</v>
      </c>
      <c r="Y97" s="207"/>
      <c r="Z97" s="207">
        <f t="shared" si="11"/>
        <v>-15.40520658001186</v>
      </c>
      <c r="AA97" s="207"/>
      <c r="AB97" s="207">
        <f t="shared" si="7"/>
        <v>22.656324905804169</v>
      </c>
    </row>
    <row r="98" spans="14:28" x14ac:dyDescent="0.35">
      <c r="N98" s="206">
        <v>74</v>
      </c>
      <c r="P98" s="207">
        <f t="shared" si="12"/>
        <v>4.5999999999999996</v>
      </c>
      <c r="Q98" s="207"/>
      <c r="R98" s="207">
        <f t="shared" si="13"/>
        <v>48</v>
      </c>
      <c r="S98" s="207"/>
      <c r="T98" s="207">
        <f t="shared" si="8"/>
        <v>-8.3999999999999986</v>
      </c>
      <c r="U98" s="207"/>
      <c r="V98" s="207">
        <f t="shared" si="9"/>
        <v>-0.62000000000000455</v>
      </c>
      <c r="W98" s="207"/>
      <c r="X98" s="207">
        <f t="shared" si="10"/>
        <v>-1.2098000000000031</v>
      </c>
      <c r="Y98" s="207"/>
      <c r="Z98" s="207">
        <f t="shared" si="11"/>
        <v>-15.075422346620336</v>
      </c>
      <c r="AA98" s="207"/>
      <c r="AB98" s="207">
        <f t="shared" si="7"/>
        <v>22.527290857445088</v>
      </c>
    </row>
    <row r="99" spans="14:28" x14ac:dyDescent="0.35">
      <c r="N99" s="206">
        <v>75</v>
      </c>
      <c r="P99" s="207">
        <f t="shared" si="12"/>
        <v>4.8</v>
      </c>
      <c r="Q99" s="207"/>
      <c r="R99" s="207">
        <f t="shared" si="13"/>
        <v>49</v>
      </c>
      <c r="S99" s="207"/>
      <c r="T99" s="207">
        <f t="shared" si="8"/>
        <v>-9.1999999999999993</v>
      </c>
      <c r="U99" s="207"/>
      <c r="V99" s="207">
        <f t="shared" si="9"/>
        <v>0.91999999999999815</v>
      </c>
      <c r="W99" s="207"/>
      <c r="X99" s="207">
        <f t="shared" si="10"/>
        <v>-0.34559999999999924</v>
      </c>
      <c r="Y99" s="207"/>
      <c r="Z99" s="207">
        <f t="shared" si="11"/>
        <v>-14.721968356908423</v>
      </c>
      <c r="AA99" s="207"/>
      <c r="AB99" s="207">
        <f t="shared" si="7"/>
        <v>22.39990059967079</v>
      </c>
    </row>
    <row r="100" spans="14:28" x14ac:dyDescent="0.35">
      <c r="N100" s="206">
        <v>76</v>
      </c>
      <c r="P100" s="207">
        <f t="shared" si="12"/>
        <v>5</v>
      </c>
      <c r="Q100" s="207"/>
      <c r="R100" s="207">
        <f t="shared" si="13"/>
        <v>50</v>
      </c>
      <c r="S100" s="207"/>
      <c r="T100" s="207">
        <f t="shared" si="8"/>
        <v>-10</v>
      </c>
      <c r="U100" s="207"/>
      <c r="V100" s="207">
        <f t="shared" si="9"/>
        <v>2.5</v>
      </c>
      <c r="W100" s="207"/>
      <c r="X100" s="207">
        <f t="shared" si="10"/>
        <v>0.625</v>
      </c>
      <c r="Y100" s="207"/>
      <c r="Z100" s="207">
        <f t="shared" si="11"/>
        <v>-14.34314575050762</v>
      </c>
      <c r="AA100" s="207"/>
      <c r="AB100" s="207">
        <f t="shared" si="7"/>
        <v>22.274112777602188</v>
      </c>
    </row>
    <row r="101" spans="14:28" x14ac:dyDescent="0.35">
      <c r="N101" s="206">
        <v>77</v>
      </c>
      <c r="P101" s="207">
        <f t="shared" si="12"/>
        <v>5.2</v>
      </c>
      <c r="Q101" s="207"/>
      <c r="R101" s="207">
        <f t="shared" si="13"/>
        <v>49</v>
      </c>
      <c r="S101" s="207"/>
      <c r="T101" s="207">
        <f t="shared" si="8"/>
        <v>-10.8</v>
      </c>
      <c r="U101" s="207"/>
      <c r="V101" s="207">
        <f t="shared" si="9"/>
        <v>4.1200000000000045</v>
      </c>
      <c r="W101" s="207"/>
      <c r="X101" s="207">
        <f t="shared" si="10"/>
        <v>1.7056000000000004</v>
      </c>
      <c r="Y101" s="207"/>
      <c r="Z101" s="207">
        <f t="shared" si="11"/>
        <v>-13.937133733958408</v>
      </c>
      <c r="AA101" s="207"/>
      <c r="AB101" s="207">
        <f t="shared" si="7"/>
        <v>22.149887577616617</v>
      </c>
    </row>
    <row r="102" spans="14:28" x14ac:dyDescent="0.35">
      <c r="N102" s="206">
        <v>78</v>
      </c>
      <c r="P102" s="207">
        <f t="shared" si="12"/>
        <v>5.4</v>
      </c>
      <c r="Q102" s="207"/>
      <c r="R102" s="207">
        <f t="shared" si="13"/>
        <v>48</v>
      </c>
      <c r="S102" s="207"/>
      <c r="T102" s="207">
        <f t="shared" si="8"/>
        <v>-11.600000000000001</v>
      </c>
      <c r="U102" s="207"/>
      <c r="V102" s="207">
        <f t="shared" si="9"/>
        <v>5.7800000000000047</v>
      </c>
      <c r="W102" s="207"/>
      <c r="X102" s="207">
        <f t="shared" si="10"/>
        <v>2.899799999999999</v>
      </c>
      <c r="Y102" s="207"/>
      <c r="Z102" s="207">
        <f t="shared" si="11"/>
        <v>-13.501980829150115</v>
      </c>
      <c r="AA102" s="207"/>
      <c r="AB102" s="207">
        <f t="shared" si="7"/>
        <v>22.027186651698472</v>
      </c>
    </row>
    <row r="103" spans="14:28" x14ac:dyDescent="0.35">
      <c r="N103" s="206">
        <v>79</v>
      </c>
      <c r="P103" s="207">
        <f t="shared" si="12"/>
        <v>5.6000000000000005</v>
      </c>
      <c r="Q103" s="207"/>
      <c r="R103" s="207">
        <f t="shared" si="13"/>
        <v>47</v>
      </c>
      <c r="S103" s="207"/>
      <c r="T103" s="207">
        <f t="shared" si="8"/>
        <v>-12.400000000000002</v>
      </c>
      <c r="U103" s="207"/>
      <c r="V103" s="207">
        <f t="shared" si="9"/>
        <v>7.480000000000004</v>
      </c>
      <c r="W103" s="207"/>
      <c r="X103" s="207">
        <f t="shared" si="10"/>
        <v>4.2112000000000016</v>
      </c>
      <c r="Y103" s="207"/>
      <c r="Z103" s="207">
        <f t="shared" si="11"/>
        <v>-13.035595493631007</v>
      </c>
      <c r="AA103" s="207"/>
      <c r="AB103" s="207">
        <f t="shared" si="7"/>
        <v>21.905973046375024</v>
      </c>
    </row>
    <row r="104" spans="14:28" x14ac:dyDescent="0.35">
      <c r="N104" s="206">
        <v>80</v>
      </c>
      <c r="P104" s="207">
        <f t="shared" si="12"/>
        <v>5.8000000000000007</v>
      </c>
      <c r="Q104" s="207"/>
      <c r="R104" s="207">
        <f t="shared" si="13"/>
        <v>46</v>
      </c>
      <c r="S104" s="207"/>
      <c r="T104" s="207">
        <f t="shared" si="8"/>
        <v>-13.200000000000003</v>
      </c>
      <c r="U104" s="207"/>
      <c r="V104" s="207">
        <f t="shared" si="9"/>
        <v>9.220000000000006</v>
      </c>
      <c r="W104" s="207"/>
      <c r="X104" s="207">
        <f t="shared" si="10"/>
        <v>5.6434000000000033</v>
      </c>
      <c r="Y104" s="207"/>
      <c r="Z104" s="207">
        <f t="shared" si="11"/>
        <v>-12.535736067705539</v>
      </c>
      <c r="AA104" s="207"/>
      <c r="AB104" s="207">
        <f t="shared" si="7"/>
        <v>21.786211135907866</v>
      </c>
    </row>
    <row r="105" spans="14:28" x14ac:dyDescent="0.35">
      <c r="N105" s="206">
        <v>81</v>
      </c>
      <c r="P105" s="207">
        <f t="shared" si="12"/>
        <v>6.0000000000000009</v>
      </c>
      <c r="Q105" s="207"/>
      <c r="R105" s="207">
        <f t="shared" si="13"/>
        <v>45</v>
      </c>
      <c r="S105" s="207"/>
      <c r="T105" s="207">
        <f t="shared" si="8"/>
        <v>-14.000000000000004</v>
      </c>
      <c r="U105" s="207"/>
      <c r="V105" s="207">
        <f t="shared" si="9"/>
        <v>11.000000000000014</v>
      </c>
      <c r="W105" s="207"/>
      <c r="X105" s="207">
        <f t="shared" si="10"/>
        <v>7.2000000000000064</v>
      </c>
      <c r="Y105" s="207"/>
      <c r="Z105" s="207">
        <f t="shared" si="11"/>
        <v>-11.999999999999998</v>
      </c>
      <c r="AA105" s="207"/>
      <c r="AB105" s="207">
        <f t="shared" si="7"/>
        <v>21.66786655943784</v>
      </c>
    </row>
    <row r="106" spans="14:28" x14ac:dyDescent="0.35">
      <c r="N106" s="206">
        <v>82</v>
      </c>
      <c r="P106" s="207">
        <f t="shared" si="12"/>
        <v>6.2000000000000011</v>
      </c>
      <c r="Q106" s="207"/>
      <c r="R106" s="207">
        <f t="shared" si="13"/>
        <v>43.999999999999993</v>
      </c>
      <c r="S106" s="207"/>
      <c r="T106" s="207">
        <f t="shared" si="8"/>
        <v>-14.800000000000004</v>
      </c>
      <c r="U106" s="207"/>
      <c r="V106" s="207">
        <f t="shared" si="9"/>
        <v>12.820000000000007</v>
      </c>
      <c r="W106" s="207"/>
      <c r="X106" s="207">
        <f t="shared" si="10"/>
        <v>8.8846000000000096</v>
      </c>
      <c r="Y106" s="207"/>
      <c r="Z106" s="207">
        <f t="shared" si="11"/>
        <v>-11.425812299709653</v>
      </c>
      <c r="AA106" s="207"/>
      <c r="AB106" s="207">
        <f t="shared" si="7"/>
        <v>21.550906161805923</v>
      </c>
    </row>
    <row r="107" spans="14:28" x14ac:dyDescent="0.35">
      <c r="N107" s="206">
        <v>83</v>
      </c>
      <c r="P107" s="207">
        <f t="shared" si="12"/>
        <v>6.4000000000000012</v>
      </c>
      <c r="Q107" s="207"/>
      <c r="R107" s="207">
        <f t="shared" si="13"/>
        <v>42.999999999999993</v>
      </c>
      <c r="S107" s="207"/>
      <c r="T107" s="207">
        <f t="shared" si="8"/>
        <v>-15.600000000000005</v>
      </c>
      <c r="U107" s="207"/>
      <c r="V107" s="207">
        <f t="shared" si="9"/>
        <v>14.680000000000007</v>
      </c>
      <c r="W107" s="207"/>
      <c r="X107" s="207">
        <f t="shared" si="10"/>
        <v>10.700800000000008</v>
      </c>
      <c r="Y107" s="207"/>
      <c r="Z107" s="207">
        <f t="shared" si="11"/>
        <v>-10.810413160023717</v>
      </c>
      <c r="AA107" s="207"/>
      <c r="AB107" s="207">
        <f t="shared" si="7"/>
        <v>21.435297937795163</v>
      </c>
    </row>
    <row r="108" spans="14:28" x14ac:dyDescent="0.35">
      <c r="N108" s="206">
        <v>84</v>
      </c>
      <c r="P108" s="207">
        <f t="shared" si="12"/>
        <v>6.6000000000000014</v>
      </c>
      <c r="Q108" s="207"/>
      <c r="R108" s="207">
        <f t="shared" si="13"/>
        <v>41.999999999999993</v>
      </c>
      <c r="S108" s="207"/>
      <c r="T108" s="207">
        <f t="shared" si="8"/>
        <v>-16.400000000000006</v>
      </c>
      <c r="U108" s="207"/>
      <c r="V108" s="207">
        <f t="shared" si="9"/>
        <v>16.580000000000013</v>
      </c>
      <c r="W108" s="207"/>
      <c r="X108" s="207">
        <f t="shared" si="10"/>
        <v>12.652200000000015</v>
      </c>
      <c r="Y108" s="207"/>
      <c r="Z108" s="207">
        <f t="shared" si="11"/>
        <v>-10.150844693240668</v>
      </c>
      <c r="AA108" s="207"/>
      <c r="AB108" s="207">
        <f t="shared" si="7"/>
        <v>21.321010979558935</v>
      </c>
    </row>
    <row r="109" spans="14:28" x14ac:dyDescent="0.35">
      <c r="N109" s="206">
        <v>85</v>
      </c>
      <c r="P109" s="207">
        <f t="shared" si="12"/>
        <v>6.8000000000000016</v>
      </c>
      <c r="Q109" s="207"/>
      <c r="R109" s="207">
        <f t="shared" si="13"/>
        <v>40.999999999999993</v>
      </c>
      <c r="S109" s="207"/>
      <c r="T109" s="207">
        <f t="shared" si="8"/>
        <v>-17.200000000000006</v>
      </c>
      <c r="U109" s="207"/>
      <c r="V109" s="207">
        <f t="shared" si="9"/>
        <v>18.520000000000017</v>
      </c>
      <c r="W109" s="207"/>
      <c r="X109" s="207">
        <f t="shared" si="10"/>
        <v>14.742400000000018</v>
      </c>
      <c r="Y109" s="207"/>
      <c r="Z109" s="207">
        <f t="shared" si="11"/>
        <v>-9.4439367138168429</v>
      </c>
      <c r="AA109" s="207"/>
      <c r="AB109" s="207">
        <f t="shared" si="7"/>
        <v>21.208015427019603</v>
      </c>
    </row>
    <row r="110" spans="14:28" x14ac:dyDescent="0.35">
      <c r="N110" s="206">
        <v>86</v>
      </c>
      <c r="P110" s="207">
        <f t="shared" si="12"/>
        <v>7.0000000000000018</v>
      </c>
      <c r="Q110" s="207"/>
      <c r="R110" s="207">
        <f t="shared" si="13"/>
        <v>39.999999999999993</v>
      </c>
      <c r="S110" s="207"/>
      <c r="T110" s="207">
        <f t="shared" si="8"/>
        <v>-18.000000000000007</v>
      </c>
      <c r="U110" s="207"/>
      <c r="V110" s="207">
        <f t="shared" si="9"/>
        <v>20.500000000000021</v>
      </c>
      <c r="W110" s="207"/>
      <c r="X110" s="207">
        <f t="shared" si="10"/>
        <v>16.975000000000016</v>
      </c>
      <c r="Y110" s="207"/>
      <c r="Z110" s="207">
        <f t="shared" si="11"/>
        <v>-8.6862915010152317</v>
      </c>
      <c r="AA110" s="207"/>
      <c r="AB110" s="207">
        <f t="shared" si="7"/>
        <v>21.096282421038353</v>
      </c>
    </row>
    <row r="111" spans="14:28" x14ac:dyDescent="0.35">
      <c r="N111" s="206">
        <v>87</v>
      </c>
      <c r="P111" s="207">
        <f t="shared" si="12"/>
        <v>7.200000000000002</v>
      </c>
      <c r="Q111" s="207"/>
      <c r="R111" s="207">
        <f t="shared" si="13"/>
        <v>38.999999999999993</v>
      </c>
      <c r="S111" s="207"/>
      <c r="T111" s="207">
        <f t="shared" si="8"/>
        <v>-18.800000000000008</v>
      </c>
      <c r="U111" s="207"/>
      <c r="V111" s="207">
        <f t="shared" si="9"/>
        <v>22.520000000000017</v>
      </c>
      <c r="W111" s="207"/>
      <c r="X111" s="207">
        <f t="shared" si="10"/>
        <v>19.353600000000018</v>
      </c>
      <c r="Y111" s="207"/>
      <c r="Z111" s="207">
        <f t="shared" si="11"/>
        <v>-7.8742674679168054</v>
      </c>
      <c r="AA111" s="207"/>
      <c r="AB111" s="207">
        <f t="shared" si="7"/>
        <v>20.985784059172502</v>
      </c>
    </row>
    <row r="112" spans="14:28" x14ac:dyDescent="0.35">
      <c r="N112" s="206">
        <v>88</v>
      </c>
      <c r="P112" s="207">
        <f t="shared" si="12"/>
        <v>7.4000000000000021</v>
      </c>
      <c r="Q112" s="207"/>
      <c r="R112" s="207">
        <f t="shared" si="13"/>
        <v>37.999999999999986</v>
      </c>
      <c r="S112" s="207"/>
      <c r="T112" s="207">
        <f t="shared" si="8"/>
        <v>-19.600000000000009</v>
      </c>
      <c r="U112" s="207"/>
      <c r="V112" s="207">
        <f t="shared" si="9"/>
        <v>24.580000000000027</v>
      </c>
      <c r="W112" s="207"/>
      <c r="X112" s="207">
        <f t="shared" si="10"/>
        <v>21.88180000000003</v>
      </c>
      <c r="Y112" s="207"/>
      <c r="Z112" s="207">
        <f t="shared" si="11"/>
        <v>-7.0039616583002218</v>
      </c>
      <c r="AA112" s="207"/>
      <c r="AB112" s="207">
        <f t="shared" si="7"/>
        <v>20.876493353850599</v>
      </c>
    </row>
    <row r="113" spans="14:28" x14ac:dyDescent="0.35">
      <c r="N113" s="206">
        <v>89</v>
      </c>
      <c r="P113" s="207">
        <f t="shared" si="12"/>
        <v>7.6000000000000023</v>
      </c>
      <c r="Q113" s="207"/>
      <c r="R113" s="207">
        <f t="shared" si="13"/>
        <v>36.999999999999986</v>
      </c>
      <c r="S113" s="207"/>
      <c r="T113" s="207">
        <f t="shared" si="8"/>
        <v>-20.400000000000009</v>
      </c>
      <c r="U113" s="207"/>
      <c r="V113" s="207">
        <f t="shared" si="9"/>
        <v>26.680000000000021</v>
      </c>
      <c r="W113" s="207"/>
      <c r="X113" s="207">
        <f t="shared" si="10"/>
        <v>24.563200000000027</v>
      </c>
      <c r="Y113" s="207"/>
      <c r="Z113" s="207">
        <f t="shared" si="11"/>
        <v>-6.0711909872620033</v>
      </c>
      <c r="AA113" s="207"/>
      <c r="AB113" s="207">
        <f t="shared" si="7"/>
        <v>20.768384192808441</v>
      </c>
    </row>
    <row r="114" spans="14:28" x14ac:dyDescent="0.35">
      <c r="N114" s="206">
        <v>90</v>
      </c>
      <c r="P114" s="207">
        <f t="shared" si="12"/>
        <v>7.8000000000000025</v>
      </c>
      <c r="Q114" s="207"/>
      <c r="R114" s="207">
        <f t="shared" si="13"/>
        <v>35.999999999999986</v>
      </c>
      <c r="S114" s="207"/>
      <c r="T114" s="207">
        <f t="shared" si="8"/>
        <v>-21.20000000000001</v>
      </c>
      <c r="U114" s="207"/>
      <c r="V114" s="207">
        <f t="shared" si="9"/>
        <v>28.820000000000022</v>
      </c>
      <c r="W114" s="207"/>
      <c r="X114" s="207">
        <f t="shared" si="10"/>
        <v>27.401400000000038</v>
      </c>
      <c r="Y114" s="207"/>
      <c r="Z114" s="207">
        <f t="shared" si="11"/>
        <v>-5.071472135411069</v>
      </c>
      <c r="AA114" s="207"/>
      <c r="AB114" s="207">
        <f t="shared" si="7"/>
        <v>20.661431301640963</v>
      </c>
    </row>
    <row r="115" spans="14:28" x14ac:dyDescent="0.35">
      <c r="N115" s="206">
        <v>91</v>
      </c>
      <c r="P115" s="207">
        <f t="shared" si="12"/>
        <v>8.0000000000000018</v>
      </c>
      <c r="Q115" s="207"/>
      <c r="R115" s="207">
        <f t="shared" si="13"/>
        <v>34.999999999999993</v>
      </c>
      <c r="S115" s="207"/>
      <c r="T115" s="207">
        <f t="shared" si="8"/>
        <v>-22.000000000000007</v>
      </c>
      <c r="U115" s="207"/>
      <c r="V115" s="207">
        <f t="shared" si="9"/>
        <v>31.000000000000021</v>
      </c>
      <c r="W115" s="207"/>
      <c r="X115" s="207">
        <f t="shared" si="10"/>
        <v>30.400000000000027</v>
      </c>
      <c r="Y115" s="207"/>
      <c r="Z115" s="207">
        <f t="shared" si="11"/>
        <v>-3.9999999999999929</v>
      </c>
      <c r="AA115" s="207"/>
      <c r="AB115" s="207">
        <f t="shared" si="7"/>
        <v>20.555610208335597</v>
      </c>
    </row>
    <row r="116" spans="14:28" x14ac:dyDescent="0.35">
      <c r="N116" s="206">
        <v>92</v>
      </c>
      <c r="P116" s="207">
        <f t="shared" si="12"/>
        <v>8.2000000000000011</v>
      </c>
      <c r="Q116" s="207"/>
      <c r="R116" s="207">
        <f t="shared" si="13"/>
        <v>33.999999999999993</v>
      </c>
      <c r="S116" s="207"/>
      <c r="T116" s="207">
        <f t="shared" si="8"/>
        <v>-22.800000000000004</v>
      </c>
      <c r="U116" s="207"/>
      <c r="V116" s="207">
        <f t="shared" si="9"/>
        <v>33.220000000000013</v>
      </c>
      <c r="W116" s="207"/>
      <c r="X116" s="207">
        <f t="shared" si="10"/>
        <v>33.562600000000025</v>
      </c>
      <c r="Y116" s="207"/>
      <c r="Z116" s="207">
        <f t="shared" si="11"/>
        <v>-2.8516245994193028</v>
      </c>
      <c r="AA116" s="207"/>
      <c r="AB116" s="207">
        <f t="shared" si="7"/>
        <v>20.450897209662639</v>
      </c>
    </row>
    <row r="117" spans="14:28" x14ac:dyDescent="0.35">
      <c r="N117" s="206">
        <v>93</v>
      </c>
      <c r="P117" s="207">
        <f t="shared" si="12"/>
        <v>8.4</v>
      </c>
      <c r="Q117" s="207"/>
      <c r="R117" s="207">
        <f t="shared" si="13"/>
        <v>33</v>
      </c>
      <c r="S117" s="207"/>
      <c r="T117" s="207">
        <f t="shared" si="8"/>
        <v>-23.6</v>
      </c>
      <c r="U117" s="207"/>
      <c r="V117" s="207">
        <f t="shared" si="9"/>
        <v>35.480000000000004</v>
      </c>
      <c r="W117" s="207"/>
      <c r="X117" s="207">
        <f t="shared" si="10"/>
        <v>36.892800000000001</v>
      </c>
      <c r="Y117" s="207"/>
      <c r="Z117" s="207">
        <f t="shared" si="11"/>
        <v>-1.620826320047442</v>
      </c>
      <c r="AA117" s="207"/>
      <c r="AB117" s="207">
        <f t="shared" si="7"/>
        <v>20.347269339307175</v>
      </c>
    </row>
    <row r="118" spans="14:28" x14ac:dyDescent="0.35">
      <c r="N118" s="206">
        <v>94</v>
      </c>
      <c r="P118" s="207">
        <f t="shared" si="12"/>
        <v>8.6</v>
      </c>
      <c r="Q118" s="207"/>
      <c r="R118" s="207">
        <f t="shared" si="13"/>
        <v>32</v>
      </c>
      <c r="S118" s="207"/>
      <c r="T118" s="207">
        <f t="shared" si="8"/>
        <v>-24.4</v>
      </c>
      <c r="U118" s="207"/>
      <c r="V118" s="207">
        <f t="shared" si="9"/>
        <v>37.779999999999994</v>
      </c>
      <c r="W118" s="207"/>
      <c r="X118" s="207">
        <f t="shared" si="10"/>
        <v>40.394199999999998</v>
      </c>
      <c r="Y118" s="207"/>
      <c r="Z118" s="207">
        <f t="shared" si="11"/>
        <v>-0.30168938648133903</v>
      </c>
      <c r="AA118" s="207"/>
      <c r="AB118" s="207">
        <f t="shared" si="7"/>
        <v>20.244704337635284</v>
      </c>
    </row>
    <row r="119" spans="14:28" x14ac:dyDescent="0.35">
      <c r="N119" s="206">
        <v>95</v>
      </c>
      <c r="P119" s="207">
        <f t="shared" si="12"/>
        <v>8.7999999999999989</v>
      </c>
      <c r="Q119" s="207"/>
      <c r="R119" s="207">
        <f t="shared" si="13"/>
        <v>31.000000000000007</v>
      </c>
      <c r="S119" s="207"/>
      <c r="T119" s="207">
        <f t="shared" si="8"/>
        <v>-25.199999999999996</v>
      </c>
      <c r="U119" s="207"/>
      <c r="V119" s="207">
        <f t="shared" si="9"/>
        <v>40.11999999999999</v>
      </c>
      <c r="W119" s="207"/>
      <c r="X119" s="207">
        <f t="shared" si="10"/>
        <v>44.070399999999971</v>
      </c>
      <c r="Y119" s="207"/>
      <c r="Z119" s="207">
        <f t="shared" si="11"/>
        <v>1.1121265723662965</v>
      </c>
      <c r="AA119" s="207"/>
      <c r="AB119" s="207">
        <f t="shared" si="7"/>
        <v>20.143180622995107</v>
      </c>
    </row>
    <row r="120" spans="14:28" x14ac:dyDescent="0.35">
      <c r="N120" s="206">
        <v>96</v>
      </c>
      <c r="P120" s="207">
        <f t="shared" si="12"/>
        <v>8.9999999999999982</v>
      </c>
      <c r="Q120" s="207"/>
      <c r="R120" s="207">
        <f t="shared" si="13"/>
        <v>30.000000000000007</v>
      </c>
      <c r="S120" s="207"/>
      <c r="T120" s="207">
        <f t="shared" si="8"/>
        <v>-25.999999999999993</v>
      </c>
      <c r="U120" s="207"/>
      <c r="V120" s="207">
        <f t="shared" si="9"/>
        <v>42.499999999999972</v>
      </c>
      <c r="W120" s="207"/>
      <c r="X120" s="207">
        <f t="shared" si="10"/>
        <v>47.924999999999962</v>
      </c>
      <c r="Y120" s="207"/>
      <c r="Z120" s="207">
        <f t="shared" si="11"/>
        <v>2.627416997969501</v>
      </c>
      <c r="AA120" s="207"/>
      <c r="AB120" s="207">
        <f t="shared" si="7"/>
        <v>20.042677264460092</v>
      </c>
    </row>
    <row r="121" spans="14:28" x14ac:dyDescent="0.35">
      <c r="N121" s="206">
        <v>97</v>
      </c>
      <c r="P121" s="207">
        <f t="shared" si="12"/>
        <v>9.1999999999999975</v>
      </c>
      <c r="Q121" s="207"/>
      <c r="R121" s="207">
        <f t="shared" si="13"/>
        <v>29.000000000000014</v>
      </c>
      <c r="S121" s="207"/>
      <c r="T121" s="207">
        <f t="shared" si="8"/>
        <v>-26.79999999999999</v>
      </c>
      <c r="U121" s="207"/>
      <c r="V121" s="207">
        <f t="shared" si="9"/>
        <v>44.919999999999973</v>
      </c>
      <c r="W121" s="207"/>
      <c r="X121" s="207">
        <f t="shared" si="10"/>
        <v>51.961599999999947</v>
      </c>
      <c r="Y121" s="207"/>
      <c r="Z121" s="207">
        <f t="shared" si="11"/>
        <v>4.2514650641663465</v>
      </c>
      <c r="AA121" s="207"/>
      <c r="AB121" s="207">
        <f t="shared" si="7"/>
        <v>19.943173955928412</v>
      </c>
    </row>
    <row r="122" spans="14:28" x14ac:dyDescent="0.35">
      <c r="N122" s="206">
        <v>98</v>
      </c>
      <c r="P122" s="207">
        <f t="shared" si="12"/>
        <v>9.3999999999999968</v>
      </c>
      <c r="Q122" s="207"/>
      <c r="R122" s="207">
        <f t="shared" si="13"/>
        <v>28.000000000000014</v>
      </c>
      <c r="S122" s="207"/>
      <c r="T122" s="207">
        <f t="shared" si="8"/>
        <v>-27.599999999999987</v>
      </c>
      <c r="U122" s="207"/>
      <c r="V122" s="207">
        <f t="shared" si="9"/>
        <v>47.379999999999967</v>
      </c>
      <c r="W122" s="207"/>
      <c r="X122" s="207">
        <f t="shared" si="10"/>
        <v>56.183799999999934</v>
      </c>
      <c r="Y122" s="207"/>
      <c r="Z122" s="207">
        <f t="shared" si="11"/>
        <v>5.9920766833994996</v>
      </c>
      <c r="AA122" s="207"/>
      <c r="AB122" s="207">
        <f t="shared" si="7"/>
        <v>19.844650991498295</v>
      </c>
    </row>
    <row r="123" spans="14:28" x14ac:dyDescent="0.35">
      <c r="N123" s="206">
        <v>99</v>
      </c>
      <c r="P123" s="207">
        <f t="shared" si="12"/>
        <v>9.5999999999999961</v>
      </c>
      <c r="Q123" s="207"/>
      <c r="R123" s="207">
        <f t="shared" si="13"/>
        <v>27.000000000000021</v>
      </c>
      <c r="S123" s="207"/>
      <c r="T123" s="207">
        <f t="shared" si="8"/>
        <v>-28.399999999999984</v>
      </c>
      <c r="U123" s="207"/>
      <c r="V123" s="207">
        <f t="shared" si="9"/>
        <v>49.879999999999953</v>
      </c>
      <c r="W123" s="207"/>
      <c r="X123" s="207">
        <f t="shared" si="10"/>
        <v>60.595199999999913</v>
      </c>
      <c r="Y123" s="207"/>
      <c r="Z123" s="207">
        <f t="shared" si="11"/>
        <v>7.8576180254759365</v>
      </c>
      <c r="AA123" s="207"/>
      <c r="AB123" s="207">
        <f t="shared" si="7"/>
        <v>19.747089242044652</v>
      </c>
    </row>
    <row r="124" spans="14:28" x14ac:dyDescent="0.35">
      <c r="N124" s="206">
        <v>100</v>
      </c>
      <c r="P124" s="207">
        <f t="shared" si="12"/>
        <v>9.7999999999999954</v>
      </c>
      <c r="Q124" s="207"/>
      <c r="R124" s="207">
        <f t="shared" si="13"/>
        <v>26.000000000000021</v>
      </c>
      <c r="S124" s="207"/>
      <c r="T124" s="207">
        <f t="shared" si="8"/>
        <v>-29.199999999999982</v>
      </c>
      <c r="U124" s="207"/>
      <c r="V124" s="207">
        <f t="shared" si="9"/>
        <v>52.419999999999931</v>
      </c>
      <c r="W124" s="207"/>
      <c r="X124" s="207">
        <f t="shared" si="10"/>
        <v>65.199399999999883</v>
      </c>
      <c r="Y124" s="207"/>
      <c r="Z124" s="207">
        <f t="shared" si="11"/>
        <v>9.8570557291777838</v>
      </c>
      <c r="AA124" s="207"/>
      <c r="AB124" s="207">
        <f t="shared" si="7"/>
        <v>19.650470132927282</v>
      </c>
    </row>
    <row r="125" spans="14:28" x14ac:dyDescent="0.35">
      <c r="N125" s="206">
        <v>101</v>
      </c>
      <c r="P125" s="207">
        <f t="shared" si="12"/>
        <v>9.9999999999999947</v>
      </c>
      <c r="Q125" s="207"/>
      <c r="R125" s="207">
        <f t="shared" si="13"/>
        <v>25.000000000000028</v>
      </c>
      <c r="S125" s="207"/>
      <c r="T125" s="207">
        <f t="shared" si="8"/>
        <v>-29.999999999999979</v>
      </c>
      <c r="U125" s="207"/>
      <c r="V125" s="207">
        <f t="shared" si="9"/>
        <v>54.999999999999929</v>
      </c>
      <c r="W125" s="207"/>
      <c r="X125" s="207">
        <f t="shared" si="10"/>
        <v>69.999999999999858</v>
      </c>
      <c r="Y125" s="207"/>
      <c r="Z125" s="207">
        <f t="shared" si="11"/>
        <v>11.999999999999943</v>
      </c>
      <c r="AA125" s="207"/>
      <c r="AB125" s="207">
        <f t="shared" si="7"/>
        <v>19.554775622765774</v>
      </c>
    </row>
  </sheetData>
  <mergeCells count="16">
    <mergeCell ref="G20:H20"/>
    <mergeCell ref="G21:H21"/>
    <mergeCell ref="I20:J20"/>
    <mergeCell ref="I21:J21"/>
    <mergeCell ref="K20:L20"/>
    <mergeCell ref="K21:L21"/>
    <mergeCell ref="B11:E11"/>
    <mergeCell ref="B13:E13"/>
    <mergeCell ref="B15:E15"/>
    <mergeCell ref="B17:E17"/>
    <mergeCell ref="B20:F21"/>
    <mergeCell ref="B4:F5"/>
    <mergeCell ref="G4:L4"/>
    <mergeCell ref="B2:AB2"/>
    <mergeCell ref="B7:E7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topLeftCell="A17" workbookViewId="0"/>
  </sheetViews>
  <sheetFormatPr baseColWidth="10" defaultColWidth="11.54296875" defaultRowHeight="10.15" customHeight="1" x14ac:dyDescent="0.25"/>
  <cols>
    <col min="1" max="1" width="1.1796875" style="1" customWidth="1"/>
    <col min="2" max="2" width="0.54296875" style="1" customWidth="1"/>
    <col min="3" max="3" width="1.7265625" style="1" customWidth="1"/>
    <col min="4" max="4" width="0.54296875" style="1" customWidth="1"/>
    <col min="5" max="5" width="19.54296875" style="1" customWidth="1"/>
    <col min="6" max="6" width="33.26953125" style="4" customWidth="1"/>
    <col min="7" max="10" width="11.1796875" style="5" customWidth="1"/>
    <col min="11" max="11" width="2.7265625" style="2" customWidth="1"/>
    <col min="12" max="12" width="3.26953125" style="2" hidden="1" customWidth="1"/>
    <col min="13" max="13" width="0.54296875" style="2" hidden="1" customWidth="1"/>
    <col min="14" max="14" width="11.1796875" style="2" hidden="1" customWidth="1"/>
    <col min="15" max="15" width="0.7265625" style="2" hidden="1" customWidth="1"/>
    <col min="16" max="16" width="11.1796875" style="2" hidden="1" customWidth="1"/>
    <col min="17" max="17" width="0.54296875" style="33" hidden="1" customWidth="1"/>
    <col min="18" max="18" width="11.1796875" style="2" hidden="1" customWidth="1"/>
    <col min="19" max="19" width="0.54296875" style="33" hidden="1" customWidth="1"/>
    <col min="20" max="20" width="11.1796875" style="2" hidden="1" customWidth="1"/>
    <col min="21" max="16384" width="11.54296875" style="1"/>
  </cols>
  <sheetData>
    <row r="1" spans="2:21" ht="6" customHeight="1" x14ac:dyDescent="0.25"/>
    <row r="2" spans="2:21" ht="18" customHeight="1" x14ac:dyDescent="0.25">
      <c r="B2" s="229" t="s">
        <v>30</v>
      </c>
      <c r="C2" s="229"/>
      <c r="D2" s="229"/>
      <c r="E2" s="229"/>
      <c r="F2" s="229"/>
      <c r="G2" s="229"/>
      <c r="H2" s="229"/>
      <c r="I2" s="229"/>
      <c r="J2" s="229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3"/>
    <row r="4" spans="2:21" ht="10.15" customHeight="1" x14ac:dyDescent="0.25">
      <c r="C4" s="29"/>
      <c r="D4" s="27"/>
      <c r="E4" s="230" t="s">
        <v>22</v>
      </c>
      <c r="F4" s="230"/>
      <c r="G4" s="232" t="s">
        <v>23</v>
      </c>
      <c r="H4" s="233"/>
      <c r="I4" s="233"/>
      <c r="J4" s="233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3">
      <c r="C5" s="30"/>
      <c r="D5" s="28"/>
      <c r="E5" s="231"/>
      <c r="F5" s="231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3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4">
      <c r="C7" s="24"/>
      <c r="D7" s="253" t="s">
        <v>27</v>
      </c>
      <c r="E7" s="253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4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3">
      <c r="C9" s="25"/>
      <c r="D9" s="254" t="s">
        <v>28</v>
      </c>
      <c r="E9" s="254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3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4">
      <c r="C11" s="26"/>
      <c r="D11" s="255" t="s">
        <v>29</v>
      </c>
      <c r="E11" s="255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3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3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5">
      <c r="B14" s="27"/>
      <c r="C14" s="27"/>
      <c r="D14" s="27"/>
      <c r="E14" s="230" t="s">
        <v>26</v>
      </c>
      <c r="F14" s="234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3">
      <c r="B15" s="28"/>
      <c r="C15" s="28"/>
      <c r="D15" s="28"/>
      <c r="E15" s="235"/>
      <c r="F15" s="236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5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5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5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5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5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5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5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5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5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5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5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5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5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5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5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5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5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5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5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5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5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5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5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5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5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5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5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5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5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5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5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5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5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5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5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5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5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5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5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5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5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5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5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5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5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5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5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5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5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5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5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5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5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5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5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5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5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5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5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5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5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5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5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5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5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5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5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5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5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5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5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5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5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5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5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5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5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5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5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5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5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5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5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5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5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5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5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5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5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5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5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5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5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5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5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5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5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5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5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5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5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5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5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5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ECBF-E433-459E-ADC1-CD84348562CD}">
  <dimension ref="B2:Q106"/>
  <sheetViews>
    <sheetView tabSelected="1" workbookViewId="0">
      <selection activeCell="M8" sqref="M8"/>
    </sheetView>
  </sheetViews>
  <sheetFormatPr baseColWidth="10" defaultColWidth="11.453125" defaultRowHeight="14.5" x14ac:dyDescent="0.35"/>
  <cols>
    <col min="1" max="1" width="3.26953125" style="198" customWidth="1"/>
    <col min="2" max="5" width="11.453125" style="198"/>
    <col min="6" max="6" width="20" style="198" bestFit="1" customWidth="1"/>
    <col min="7" max="7" width="15.81640625" style="198" bestFit="1" customWidth="1"/>
    <col min="8" max="8" width="11.453125" style="198"/>
    <col min="9" max="9" width="12.453125" style="198" bestFit="1" customWidth="1"/>
    <col min="10" max="13" width="11.453125" style="198"/>
    <col min="14" max="17" width="0" style="198" hidden="1" customWidth="1"/>
    <col min="18" max="16384" width="11.453125" style="198"/>
  </cols>
  <sheetData>
    <row r="2" spans="2:17" x14ac:dyDescent="0.35">
      <c r="B2" s="257" t="s">
        <v>30</v>
      </c>
      <c r="C2" s="257"/>
      <c r="D2" s="257"/>
      <c r="E2" s="257"/>
      <c r="F2" s="257"/>
      <c r="G2" s="257"/>
      <c r="H2" s="257"/>
      <c r="I2" s="257"/>
      <c r="J2" s="257"/>
    </row>
    <row r="4" spans="2:17" x14ac:dyDescent="0.35">
      <c r="B4" s="245" t="s">
        <v>22</v>
      </c>
      <c r="C4" s="245"/>
      <c r="D4" s="245"/>
      <c r="E4" s="245"/>
      <c r="F4" s="245"/>
      <c r="G4" s="250" t="s">
        <v>23</v>
      </c>
      <c r="H4" s="250"/>
      <c r="I4" s="250"/>
      <c r="J4" s="250"/>
    </row>
    <row r="5" spans="2:17" x14ac:dyDescent="0.35">
      <c r="B5" s="245"/>
      <c r="C5" s="245"/>
      <c r="D5" s="245"/>
      <c r="E5" s="245"/>
      <c r="F5" s="245"/>
      <c r="G5" s="260" t="s">
        <v>16</v>
      </c>
      <c r="H5" s="261" t="s">
        <v>17</v>
      </c>
      <c r="I5" s="261" t="s">
        <v>18</v>
      </c>
      <c r="J5" s="262" t="s">
        <v>19</v>
      </c>
      <c r="O5" s="198" t="s">
        <v>27</v>
      </c>
      <c r="P5" s="198" t="s">
        <v>28</v>
      </c>
      <c r="Q5" s="198" t="s">
        <v>29</v>
      </c>
    </row>
    <row r="6" spans="2:17" x14ac:dyDescent="0.35">
      <c r="N6" s="198">
        <f>G15</f>
        <v>-6.2830000000000004</v>
      </c>
      <c r="O6" s="198">
        <f>$G$7 * COS($H$7 *N6 + $I$7) + $J$7</f>
        <v>1.9999998626449984</v>
      </c>
      <c r="P6" s="198">
        <f>$G$9 * SIN($H$9 *N6 + $I$9) + $J$9</f>
        <v>3.7061435705115694E-4</v>
      </c>
      <c r="Q6" s="198">
        <f>$G$11 * TAN($H$11 * N6 + $I$11) + $J$11</f>
        <v>1.8530718170718704E-4</v>
      </c>
    </row>
    <row r="7" spans="2:17" x14ac:dyDescent="0.35">
      <c r="B7" s="256" t="s">
        <v>27</v>
      </c>
      <c r="C7" s="256"/>
      <c r="D7" s="256"/>
      <c r="E7" s="256"/>
      <c r="F7" s="266" t="s">
        <v>60</v>
      </c>
      <c r="G7" s="267">
        <v>2</v>
      </c>
      <c r="H7" s="267">
        <v>2</v>
      </c>
      <c r="I7" s="267">
        <v>0</v>
      </c>
      <c r="J7" s="267">
        <v>0</v>
      </c>
      <c r="N7" s="198">
        <f>N6 + $H$15</f>
        <v>-6.157</v>
      </c>
      <c r="O7" s="198">
        <f t="shared" ref="O7:O70" si="0">$G$7 * COS($H$7 *N7 + $I$7) + $J$7</f>
        <v>1.9366464006597808</v>
      </c>
      <c r="P7" s="198">
        <f t="shared" ref="P7:P70" si="1">$G$9 * SIN($H$9 *N7 + $I$9) + $J$9</f>
        <v>0.25170140909462396</v>
      </c>
      <c r="Q7" s="198">
        <f t="shared" ref="Q7:Q70" si="2">$G$11 * TAN($H$11 * N7 + $I$11) + $J$11</f>
        <v>0.12685933874040059</v>
      </c>
    </row>
    <row r="8" spans="2:17" x14ac:dyDescent="0.35">
      <c r="B8" s="217"/>
      <c r="C8" s="217"/>
      <c r="D8" s="217"/>
      <c r="E8" s="217"/>
      <c r="G8" s="218"/>
      <c r="H8" s="218"/>
      <c r="I8" s="218"/>
      <c r="J8" s="218"/>
      <c r="N8" s="198">
        <f t="shared" ref="N8:N71" si="3">N7 + $H$15</f>
        <v>-6.0309999999999997</v>
      </c>
      <c r="O8" s="198">
        <f t="shared" si="0"/>
        <v>1.7509576050443236</v>
      </c>
      <c r="P8" s="198">
        <f t="shared" si="1"/>
        <v>0.49904147618777767</v>
      </c>
      <c r="Q8" s="198">
        <f t="shared" si="2"/>
        <v>0.25767101267078973</v>
      </c>
    </row>
    <row r="9" spans="2:17" x14ac:dyDescent="0.35">
      <c r="B9" s="256" t="s">
        <v>28</v>
      </c>
      <c r="C9" s="256"/>
      <c r="D9" s="256"/>
      <c r="E9" s="256"/>
      <c r="F9" s="268" t="s">
        <v>61</v>
      </c>
      <c r="G9" s="269">
        <v>2</v>
      </c>
      <c r="H9" s="269">
        <v>1</v>
      </c>
      <c r="I9" s="269">
        <v>0</v>
      </c>
      <c r="J9" s="269">
        <v>0</v>
      </c>
      <c r="N9" s="198">
        <f t="shared" si="3"/>
        <v>-5.9049999999999994</v>
      </c>
      <c r="O9" s="198">
        <f t="shared" si="0"/>
        <v>1.4546631858558041</v>
      </c>
      <c r="P9" s="198">
        <f t="shared" si="1"/>
        <v>0.73846923710077184</v>
      </c>
      <c r="Q9" s="198">
        <f t="shared" si="2"/>
        <v>0.39731005147085796</v>
      </c>
    </row>
    <row r="10" spans="2:17" x14ac:dyDescent="0.35">
      <c r="G10" s="218"/>
      <c r="H10" s="218"/>
      <c r="I10" s="218"/>
      <c r="J10" s="218"/>
      <c r="N10" s="198">
        <f t="shared" si="3"/>
        <v>-5.778999999999999</v>
      </c>
      <c r="O10" s="198">
        <f t="shared" si="0"/>
        <v>1.0664796607878269</v>
      </c>
      <c r="P10" s="198">
        <f t="shared" si="1"/>
        <v>0.96618856296903721</v>
      </c>
      <c r="Q10" s="198">
        <f t="shared" si="2"/>
        <v>0.55174937272282631</v>
      </c>
    </row>
    <row r="11" spans="2:17" x14ac:dyDescent="0.35">
      <c r="B11" s="256" t="s">
        <v>29</v>
      </c>
      <c r="C11" s="256"/>
      <c r="D11" s="256"/>
      <c r="E11" s="256"/>
      <c r="F11" s="270" t="s">
        <v>62</v>
      </c>
      <c r="G11" s="271">
        <v>1</v>
      </c>
      <c r="H11" s="271">
        <v>1</v>
      </c>
      <c r="I11" s="271">
        <v>0</v>
      </c>
      <c r="J11" s="271">
        <v>0</v>
      </c>
      <c r="N11" s="198">
        <f t="shared" si="3"/>
        <v>-5.6529999999999987</v>
      </c>
      <c r="O11" s="198">
        <f t="shared" si="0"/>
        <v>0.61092805806360073</v>
      </c>
      <c r="P11" s="198">
        <f t="shared" si="1"/>
        <v>1.1785889622495196</v>
      </c>
      <c r="Q11" s="198">
        <f t="shared" si="2"/>
        <v>0.72939858560826298</v>
      </c>
    </row>
    <row r="12" spans="2:17" x14ac:dyDescent="0.35">
      <c r="N12" s="198">
        <f t="shared" si="3"/>
        <v>-5.5269999999999984</v>
      </c>
      <c r="O12" s="198">
        <f t="shared" si="0"/>
        <v>0.11678495625011225</v>
      </c>
      <c r="P12" s="198">
        <f t="shared" si="1"/>
        <v>1.3723028250899609</v>
      </c>
      <c r="Q12" s="198">
        <f t="shared" si="2"/>
        <v>0.94321692959671877</v>
      </c>
    </row>
    <row r="13" spans="2:17" x14ac:dyDescent="0.35">
      <c r="N13" s="198">
        <f t="shared" si="3"/>
        <v>-5.400999999999998</v>
      </c>
      <c r="O13" s="198">
        <f t="shared" si="0"/>
        <v>-0.3847352932868755</v>
      </c>
      <c r="P13" s="198">
        <f t="shared" si="1"/>
        <v>1.5442588168072331</v>
      </c>
      <c r="Q13" s="198">
        <f t="shared" si="2"/>
        <v>1.2150614368902624</v>
      </c>
    </row>
    <row r="14" spans="2:17" x14ac:dyDescent="0.35">
      <c r="B14" s="246" t="s">
        <v>26</v>
      </c>
      <c r="C14" s="246"/>
      <c r="D14" s="246"/>
      <c r="E14" s="246"/>
      <c r="F14" s="246"/>
      <c r="G14" s="219" t="s">
        <v>24</v>
      </c>
      <c r="H14" s="219" t="s">
        <v>25</v>
      </c>
      <c r="I14" s="219" t="s">
        <v>36</v>
      </c>
      <c r="N14" s="198">
        <f t="shared" si="3"/>
        <v>-5.2749999999999977</v>
      </c>
      <c r="O14" s="198">
        <f t="shared" si="0"/>
        <v>-0.86195233473820387</v>
      </c>
      <c r="P14" s="198">
        <f t="shared" si="1"/>
        <v>1.6917305739207422</v>
      </c>
      <c r="Q14" s="198">
        <f t="shared" si="2"/>
        <v>1.5858093426187767</v>
      </c>
    </row>
    <row r="15" spans="2:17" x14ac:dyDescent="0.35">
      <c r="B15" s="246"/>
      <c r="C15" s="246"/>
      <c r="D15" s="246"/>
      <c r="E15" s="246"/>
      <c r="F15" s="246"/>
      <c r="G15" s="263">
        <v>-6.2830000000000004</v>
      </c>
      <c r="H15" s="264">
        <v>0.126</v>
      </c>
      <c r="I15" s="265">
        <v>6.2830000000000004</v>
      </c>
      <c r="N15" s="198">
        <f t="shared" si="3"/>
        <v>-5.1489999999999974</v>
      </c>
      <c r="O15" s="198">
        <f t="shared" si="0"/>
        <v>-1.2847210130770723</v>
      </c>
      <c r="P15" s="198">
        <f t="shared" si="1"/>
        <v>1.8123799306649455</v>
      </c>
      <c r="Q15" s="198">
        <f t="shared" si="2"/>
        <v>2.1429473993321628</v>
      </c>
    </row>
    <row r="16" spans="2:17" x14ac:dyDescent="0.35">
      <c r="N16" s="198">
        <f t="shared" si="3"/>
        <v>-5.022999999999997</v>
      </c>
      <c r="O16" s="198">
        <f t="shared" si="0"/>
        <v>-1.6263356027278775</v>
      </c>
      <c r="P16" s="198">
        <f t="shared" si="1"/>
        <v>1.9042939906243146</v>
      </c>
      <c r="Q16" s="198">
        <f t="shared" si="2"/>
        <v>3.1152516648024537</v>
      </c>
    </row>
    <row r="17" spans="2:17" x14ac:dyDescent="0.35">
      <c r="B17" s="208"/>
      <c r="C17" s="209"/>
      <c r="D17" s="209"/>
      <c r="E17" s="209"/>
      <c r="F17" s="209"/>
      <c r="G17" s="209"/>
      <c r="H17" s="209"/>
      <c r="I17" s="209"/>
      <c r="J17" s="210"/>
      <c r="N17" s="198">
        <f t="shared" si="3"/>
        <v>-4.8969999999999967</v>
      </c>
      <c r="O17" s="198">
        <f t="shared" si="0"/>
        <v>-1.8652167721287753</v>
      </c>
      <c r="P17" s="198">
        <f t="shared" si="1"/>
        <v>1.9660154557197091</v>
      </c>
      <c r="Q17" s="198">
        <f t="shared" si="2"/>
        <v>5.3551174609773442</v>
      </c>
    </row>
    <row r="18" spans="2:17" x14ac:dyDescent="0.35">
      <c r="B18" s="211"/>
      <c r="C18" s="212"/>
      <c r="D18" s="212"/>
      <c r="E18" s="212"/>
      <c r="F18" s="212"/>
      <c r="G18" s="212"/>
      <c r="H18" s="212"/>
      <c r="I18" s="212"/>
      <c r="J18" s="213"/>
      <c r="N18" s="198">
        <f t="shared" si="3"/>
        <v>-4.7709999999999964</v>
      </c>
      <c r="O18" s="198">
        <f t="shared" si="0"/>
        <v>-1.9862747209183347</v>
      </c>
      <c r="P18" s="198">
        <f t="shared" si="1"/>
        <v>1.99656573167986</v>
      </c>
      <c r="Q18" s="198">
        <f t="shared" si="2"/>
        <v>17.042096526443199</v>
      </c>
    </row>
    <row r="19" spans="2:17" x14ac:dyDescent="0.35">
      <c r="B19" s="211"/>
      <c r="C19" s="212"/>
      <c r="D19" s="212"/>
      <c r="E19" s="212"/>
      <c r="F19" s="212"/>
      <c r="G19" s="212"/>
      <c r="H19" s="212"/>
      <c r="I19" s="212"/>
      <c r="J19" s="213"/>
      <c r="N19" s="198">
        <f t="shared" si="3"/>
        <v>-4.644999999999996</v>
      </c>
      <c r="O19" s="198">
        <f t="shared" si="0"/>
        <v>-1.9818623822139703</v>
      </c>
      <c r="P19" s="198">
        <f t="shared" si="1"/>
        <v>1.9954604436605528</v>
      </c>
      <c r="Q19" s="198">
        <f t="shared" si="2"/>
        <v>-14.816751605132295</v>
      </c>
    </row>
    <row r="20" spans="2:17" x14ac:dyDescent="0.35">
      <c r="B20" s="211"/>
      <c r="C20" s="212"/>
      <c r="D20" s="212"/>
      <c r="E20" s="212"/>
      <c r="F20" s="212"/>
      <c r="G20" s="212"/>
      <c r="H20" s="212"/>
      <c r="I20" s="212"/>
      <c r="J20" s="213"/>
      <c r="N20" s="198">
        <f t="shared" si="3"/>
        <v>-4.5189999999999957</v>
      </c>
      <c r="O20" s="198">
        <f t="shared" si="0"/>
        <v>-1.8522584774835269</v>
      </c>
      <c r="P20" s="198">
        <f t="shared" si="1"/>
        <v>1.9627171160112522</v>
      </c>
      <c r="Q20" s="198">
        <f t="shared" si="2"/>
        <v>-5.106301155025827</v>
      </c>
    </row>
    <row r="21" spans="2:17" x14ac:dyDescent="0.35">
      <c r="B21" s="211"/>
      <c r="C21" s="212"/>
      <c r="D21" s="212"/>
      <c r="E21" s="212"/>
      <c r="F21" s="212"/>
      <c r="G21" s="212"/>
      <c r="H21" s="212"/>
      <c r="I21" s="212"/>
      <c r="J21" s="213"/>
      <c r="N21" s="198">
        <f t="shared" si="3"/>
        <v>-4.3929999999999954</v>
      </c>
      <c r="O21" s="198">
        <f t="shared" si="0"/>
        <v>-1.6056499100871529</v>
      </c>
      <c r="P21" s="198">
        <f t="shared" si="1"/>
        <v>1.8988548944264154</v>
      </c>
      <c r="Q21" s="198">
        <f t="shared" si="2"/>
        <v>-3.0237842894140581</v>
      </c>
    </row>
    <row r="22" spans="2:17" x14ac:dyDescent="0.35">
      <c r="B22" s="211"/>
      <c r="C22" s="212"/>
      <c r="D22" s="212"/>
      <c r="E22" s="212"/>
      <c r="F22" s="212"/>
      <c r="G22" s="212"/>
      <c r="H22" s="212"/>
      <c r="I22" s="212"/>
      <c r="J22" s="213"/>
      <c r="N22" s="198">
        <f t="shared" si="3"/>
        <v>-4.266999999999995</v>
      </c>
      <c r="O22" s="198">
        <f t="shared" si="0"/>
        <v>-1.2576146096656089</v>
      </c>
      <c r="P22" s="198">
        <f t="shared" si="1"/>
        <v>1.8048863148867877</v>
      </c>
      <c r="Q22" s="198">
        <f t="shared" si="2"/>
        <v>-2.0947642028376494</v>
      </c>
    </row>
    <row r="23" spans="2:17" x14ac:dyDescent="0.35">
      <c r="B23" s="211"/>
      <c r="C23" s="212"/>
      <c r="D23" s="212"/>
      <c r="E23" s="212"/>
      <c r="F23" s="212"/>
      <c r="G23" s="212"/>
      <c r="H23" s="212"/>
      <c r="I23" s="212"/>
      <c r="J23" s="213"/>
      <c r="N23" s="198">
        <f t="shared" si="3"/>
        <v>-4.1409999999999947</v>
      </c>
      <c r="O23" s="198">
        <f t="shared" si="0"/>
        <v>-0.83013749539550097</v>
      </c>
      <c r="P23" s="198">
        <f t="shared" si="1"/>
        <v>1.6823012498941743</v>
      </c>
      <c r="Q23" s="198">
        <f t="shared" si="2"/>
        <v>-1.5553794504950544</v>
      </c>
    </row>
    <row r="24" spans="2:17" x14ac:dyDescent="0.35">
      <c r="B24" s="211"/>
      <c r="C24" s="212"/>
      <c r="D24" s="212"/>
      <c r="E24" s="212"/>
      <c r="F24" s="212"/>
      <c r="G24" s="212"/>
      <c r="H24" s="212"/>
      <c r="I24" s="212"/>
      <c r="J24" s="213"/>
      <c r="N24" s="198">
        <f t="shared" si="3"/>
        <v>-4.0149999999999944</v>
      </c>
      <c r="O24" s="198">
        <f t="shared" si="0"/>
        <v>-0.35022171838159949</v>
      </c>
      <c r="P24" s="198">
        <f t="shared" si="1"/>
        <v>1.533043286532249</v>
      </c>
      <c r="Q24" s="198">
        <f t="shared" si="2"/>
        <v>-1.193552774307163</v>
      </c>
    </row>
    <row r="25" spans="2:17" x14ac:dyDescent="0.35">
      <c r="B25" s="211"/>
      <c r="C25" s="212"/>
      <c r="D25" s="212"/>
      <c r="E25" s="212"/>
      <c r="F25" s="212"/>
      <c r="G25" s="212"/>
      <c r="H25" s="212"/>
      <c r="I25" s="212"/>
      <c r="J25" s="213"/>
      <c r="N25" s="198">
        <f t="shared" si="3"/>
        <v>-3.8889999999999945</v>
      </c>
      <c r="O25" s="198">
        <f t="shared" si="0"/>
        <v>0.15181709087410353</v>
      </c>
      <c r="P25" s="198">
        <f t="shared" si="1"/>
        <v>1.359478910879421</v>
      </c>
      <c r="Q25" s="198">
        <f t="shared" si="2"/>
        <v>-0.9267653727245575</v>
      </c>
    </row>
    <row r="26" spans="2:17" x14ac:dyDescent="0.35">
      <c r="B26" s="211"/>
      <c r="C26" s="212"/>
      <c r="D26" s="212"/>
      <c r="E26" s="212"/>
      <c r="F26" s="212"/>
      <c r="G26" s="212"/>
      <c r="H26" s="212"/>
      <c r="I26" s="212"/>
      <c r="J26" s="213"/>
      <c r="N26" s="198">
        <f t="shared" si="3"/>
        <v>-3.7629999999999946</v>
      </c>
      <c r="O26" s="198">
        <f t="shared" si="0"/>
        <v>0.64426581984642162</v>
      </c>
      <c r="P26" s="198">
        <f t="shared" si="1"/>
        <v>1.1643599873551043</v>
      </c>
      <c r="Q26" s="198">
        <f t="shared" si="2"/>
        <v>-0.71603576798111146</v>
      </c>
    </row>
    <row r="27" spans="2:17" x14ac:dyDescent="0.35">
      <c r="B27" s="211"/>
      <c r="C27" s="212"/>
      <c r="D27" s="212"/>
      <c r="E27" s="212"/>
      <c r="F27" s="212"/>
      <c r="G27" s="212"/>
      <c r="H27" s="212"/>
      <c r="I27" s="212"/>
      <c r="J27" s="213"/>
      <c r="N27" s="198">
        <f t="shared" si="3"/>
        <v>-3.6369999999999947</v>
      </c>
      <c r="O27" s="198">
        <f t="shared" si="0"/>
        <v>1.0960171484101677</v>
      </c>
      <c r="P27" s="198">
        <f t="shared" si="1"/>
        <v>0.95078012788963584</v>
      </c>
      <c r="Q27" s="198">
        <f t="shared" si="2"/>
        <v>-0.54035405793876157</v>
      </c>
    </row>
    <row r="28" spans="2:17" x14ac:dyDescent="0.35">
      <c r="B28" s="211"/>
      <c r="C28" s="212"/>
      <c r="D28" s="212"/>
      <c r="E28" s="212"/>
      <c r="F28" s="212"/>
      <c r="G28" s="212"/>
      <c r="H28" s="212"/>
      <c r="I28" s="212"/>
      <c r="J28" s="213"/>
      <c r="N28" s="198">
        <f t="shared" si="3"/>
        <v>-3.5109999999999948</v>
      </c>
      <c r="O28" s="198">
        <f t="shared" si="0"/>
        <v>1.4785345561768382</v>
      </c>
      <c r="P28" s="198">
        <f t="shared" si="1"/>
        <v>0.72212564268495683</v>
      </c>
      <c r="Q28" s="198">
        <f t="shared" si="2"/>
        <v>-0.38718150715586014</v>
      </c>
    </row>
    <row r="29" spans="2:17" x14ac:dyDescent="0.35">
      <c r="B29" s="211"/>
      <c r="C29" s="212"/>
      <c r="D29" s="212"/>
      <c r="E29" s="212"/>
      <c r="F29" s="212"/>
      <c r="G29" s="212"/>
      <c r="H29" s="212"/>
      <c r="I29" s="212"/>
      <c r="J29" s="213"/>
      <c r="N29" s="198">
        <f t="shared" si="3"/>
        <v>-3.3849999999999949</v>
      </c>
      <c r="O29" s="198">
        <f t="shared" si="0"/>
        <v>1.7676549358891831</v>
      </c>
      <c r="P29" s="198">
        <f t="shared" si="1"/>
        <v>0.48202185024209948</v>
      </c>
      <c r="Q29" s="198">
        <f t="shared" si="2"/>
        <v>-0.24833113019580119</v>
      </c>
    </row>
    <row r="30" spans="2:17" x14ac:dyDescent="0.35">
      <c r="B30" s="211"/>
      <c r="C30" s="212"/>
      <c r="D30" s="212"/>
      <c r="E30" s="212"/>
      <c r="F30" s="212"/>
      <c r="G30" s="212"/>
      <c r="H30" s="212"/>
      <c r="I30" s="212"/>
      <c r="J30" s="213"/>
      <c r="N30" s="198">
        <f t="shared" si="3"/>
        <v>-3.258999999999995</v>
      </c>
      <c r="O30" s="198">
        <f t="shared" si="0"/>
        <v>1.9451149442237328</v>
      </c>
      <c r="P30" s="198">
        <f t="shared" si="1"/>
        <v>0.23427559791038235</v>
      </c>
      <c r="Q30" s="198">
        <f t="shared" si="2"/>
        <v>-0.1179498042086834</v>
      </c>
    </row>
    <row r="31" spans="2:17" x14ac:dyDescent="0.35">
      <c r="B31" s="211"/>
      <c r="C31" s="212"/>
      <c r="D31" s="212"/>
      <c r="E31" s="212"/>
      <c r="F31" s="212"/>
      <c r="G31" s="212"/>
      <c r="H31" s="212"/>
      <c r="I31" s="212"/>
      <c r="J31" s="213"/>
      <c r="N31" s="198">
        <f t="shared" si="3"/>
        <v>-3.1329999999999951</v>
      </c>
      <c r="O31" s="198">
        <f t="shared" si="0"/>
        <v>1.9997046724856242</v>
      </c>
      <c r="P31" s="198">
        <f t="shared" si="1"/>
        <v>-1.7185095704586758E-2</v>
      </c>
      <c r="Q31" s="198">
        <f t="shared" si="2"/>
        <v>8.5928650718340941E-3</v>
      </c>
    </row>
    <row r="32" spans="2:17" x14ac:dyDescent="0.35">
      <c r="B32" s="211"/>
      <c r="C32" s="212"/>
      <c r="D32" s="212"/>
      <c r="E32" s="212"/>
      <c r="F32" s="212"/>
      <c r="G32" s="212"/>
      <c r="H32" s="212"/>
      <c r="I32" s="212"/>
      <c r="J32" s="213"/>
      <c r="N32" s="198">
        <f t="shared" si="3"/>
        <v>-3.0069999999999952</v>
      </c>
      <c r="O32" s="198">
        <f t="shared" si="0"/>
        <v>1.9279757613783808</v>
      </c>
      <c r="P32" s="198">
        <f t="shared" si="1"/>
        <v>-0.26837331950404325</v>
      </c>
      <c r="Q32" s="198">
        <f t="shared" si="2"/>
        <v>0.13541130963318615</v>
      </c>
    </row>
    <row r="33" spans="2:17" x14ac:dyDescent="0.35">
      <c r="B33" s="211"/>
      <c r="C33" s="212"/>
      <c r="D33" s="212"/>
      <c r="E33" s="212"/>
      <c r="F33" s="212"/>
      <c r="G33" s="212"/>
      <c r="H33" s="212"/>
      <c r="I33" s="212"/>
      <c r="J33" s="213"/>
      <c r="N33" s="198">
        <f t="shared" si="3"/>
        <v>-2.8809999999999953</v>
      </c>
      <c r="O33" s="198">
        <f t="shared" si="0"/>
        <v>1.734459229196436</v>
      </c>
      <c r="P33" s="198">
        <f t="shared" si="1"/>
        <v>-0.51530648240009946</v>
      </c>
      <c r="Q33" s="198">
        <f t="shared" si="2"/>
        <v>0.26665623604500688</v>
      </c>
    </row>
    <row r="34" spans="2:17" x14ac:dyDescent="0.35">
      <c r="B34" s="211"/>
      <c r="C34" s="212"/>
      <c r="D34" s="212"/>
      <c r="E34" s="212"/>
      <c r="F34" s="212"/>
      <c r="G34" s="212"/>
      <c r="H34" s="212"/>
      <c r="I34" s="212"/>
      <c r="J34" s="213"/>
      <c r="N34" s="198">
        <f t="shared" si="3"/>
        <v>-2.7549999999999955</v>
      </c>
      <c r="O34" s="198">
        <f t="shared" si="0"/>
        <v>1.4313792535281096</v>
      </c>
      <c r="P34" s="198">
        <f t="shared" si="1"/>
        <v>-0.75406945732597497</v>
      </c>
      <c r="Q34" s="198">
        <f t="shared" si="2"/>
        <v>0.40707739810346705</v>
      </c>
    </row>
    <row r="35" spans="2:17" x14ac:dyDescent="0.35">
      <c r="B35" s="211"/>
      <c r="C35" s="212"/>
      <c r="D35" s="212"/>
      <c r="E35" s="212"/>
      <c r="F35" s="212"/>
      <c r="G35" s="212"/>
      <c r="H35" s="212"/>
      <c r="I35" s="212"/>
      <c r="J35" s="213"/>
      <c r="N35" s="198">
        <f t="shared" si="3"/>
        <v>-2.6289999999999956</v>
      </c>
      <c r="O35" s="198">
        <f t="shared" si="0"/>
        <v>1.0378809864917218</v>
      </c>
      <c r="P35" s="198">
        <f t="shared" si="1"/>
        <v>-0.98087665560368908</v>
      </c>
      <c r="Q35" s="198">
        <f t="shared" si="2"/>
        <v>0.5627675154822025</v>
      </c>
    </row>
    <row r="36" spans="2:17" x14ac:dyDescent="0.35">
      <c r="B36" s="211"/>
      <c r="C36" s="212"/>
      <c r="D36" s="212"/>
      <c r="E36" s="212"/>
      <c r="F36" s="212"/>
      <c r="G36" s="212"/>
      <c r="H36" s="212"/>
      <c r="I36" s="212"/>
      <c r="J36" s="213"/>
      <c r="N36" s="198">
        <f t="shared" si="3"/>
        <v>-2.5029999999999957</v>
      </c>
      <c r="O36" s="198">
        <f t="shared" si="0"/>
        <v>0.57882118137192895</v>
      </c>
      <c r="P36" s="198">
        <f t="shared" si="1"/>
        <v>-1.1921320474796704</v>
      </c>
      <c r="Q36" s="198">
        <f t="shared" si="2"/>
        <v>0.74235860794953468</v>
      </c>
    </row>
    <row r="37" spans="2:17" x14ac:dyDescent="0.35">
      <c r="B37" s="211"/>
      <c r="C37" s="212"/>
      <c r="D37" s="212"/>
      <c r="E37" s="212"/>
      <c r="F37" s="212"/>
      <c r="G37" s="212"/>
      <c r="H37" s="212"/>
      <c r="I37" s="212"/>
      <c r="J37" s="213"/>
      <c r="N37" s="198">
        <f t="shared" si="3"/>
        <v>-2.3769999999999958</v>
      </c>
      <c r="O37" s="198">
        <f t="shared" si="0"/>
        <v>8.3198025135866147E-2</v>
      </c>
      <c r="P37" s="198">
        <f t="shared" si="1"/>
        <v>-1.3844861772022623</v>
      </c>
      <c r="Q37" s="198">
        <f t="shared" si="2"/>
        <v>0.95923131106856674</v>
      </c>
    </row>
    <row r="38" spans="2:17" x14ac:dyDescent="0.35">
      <c r="B38" s="211"/>
      <c r="C38" s="212"/>
      <c r="D38" s="212"/>
      <c r="E38" s="212"/>
      <c r="F38" s="212"/>
      <c r="G38" s="212"/>
      <c r="H38" s="212"/>
      <c r="I38" s="212"/>
      <c r="J38" s="213"/>
      <c r="N38" s="198">
        <f t="shared" si="3"/>
        <v>-2.2509999999999959</v>
      </c>
      <c r="O38" s="198">
        <f t="shared" si="0"/>
        <v>-0.4176806378147449</v>
      </c>
      <c r="P38" s="198">
        <f t="shared" si="1"/>
        <v>-1.5548892686666613</v>
      </c>
      <c r="Q38" s="198">
        <f t="shared" si="2"/>
        <v>1.2360965520547245</v>
      </c>
    </row>
    <row r="39" spans="2:17" x14ac:dyDescent="0.35">
      <c r="B39" s="211"/>
      <c r="C39" s="212"/>
      <c r="D39" s="212"/>
      <c r="E39" s="212"/>
      <c r="F39" s="212"/>
      <c r="G39" s="212"/>
      <c r="H39" s="212"/>
      <c r="I39" s="212"/>
      <c r="J39" s="213"/>
      <c r="N39" s="198">
        <f t="shared" si="3"/>
        <v>-2.124999999999996</v>
      </c>
      <c r="O39" s="198">
        <f t="shared" si="0"/>
        <v>-0.89217497982759986</v>
      </c>
      <c r="P39" s="198">
        <f t="shared" si="1"/>
        <v>-1.7006395796369083</v>
      </c>
      <c r="Q39" s="198">
        <f t="shared" si="2"/>
        <v>1.6157594239734745</v>
      </c>
    </row>
    <row r="40" spans="2:17" x14ac:dyDescent="0.35">
      <c r="B40" s="211"/>
      <c r="C40" s="212"/>
      <c r="D40" s="212"/>
      <c r="E40" s="212"/>
      <c r="F40" s="212"/>
      <c r="G40" s="212"/>
      <c r="H40" s="212"/>
      <c r="I40" s="212"/>
      <c r="J40" s="213"/>
      <c r="N40" s="198">
        <f t="shared" si="3"/>
        <v>-1.9989999999999961</v>
      </c>
      <c r="O40" s="198">
        <f t="shared" si="0"/>
        <v>-1.3103118351167158</v>
      </c>
      <c r="P40" s="198">
        <f t="shared" si="1"/>
        <v>-1.8194262378883943</v>
      </c>
      <c r="Q40" s="198">
        <f t="shared" si="2"/>
        <v>2.1908269093209292</v>
      </c>
    </row>
    <row r="41" spans="2:17" x14ac:dyDescent="0.35">
      <c r="B41" s="211"/>
      <c r="C41" s="212"/>
      <c r="D41" s="212"/>
      <c r="E41" s="212"/>
      <c r="F41" s="212"/>
      <c r="G41" s="212"/>
      <c r="H41" s="212"/>
      <c r="I41" s="212"/>
      <c r="J41" s="213"/>
      <c r="N41" s="198">
        <f t="shared" si="3"/>
        <v>-1.8729999999999962</v>
      </c>
      <c r="O41" s="198">
        <f t="shared" si="0"/>
        <v>-1.6456780641035582</v>
      </c>
      <c r="P41" s="198">
        <f t="shared" si="1"/>
        <v>-1.909365880103538</v>
      </c>
      <c r="Q41" s="198">
        <f t="shared" si="2"/>
        <v>3.2076733614779225</v>
      </c>
    </row>
    <row r="42" spans="2:17" x14ac:dyDescent="0.35">
      <c r="B42" s="211"/>
      <c r="C42" s="212"/>
      <c r="D42" s="212"/>
      <c r="E42" s="212"/>
      <c r="F42" s="212"/>
      <c r="G42" s="212"/>
      <c r="H42" s="212"/>
      <c r="I42" s="212"/>
      <c r="J42" s="213"/>
      <c r="N42" s="198">
        <f t="shared" si="3"/>
        <v>-1.7469999999999963</v>
      </c>
      <c r="O42" s="198">
        <f t="shared" si="0"/>
        <v>-1.8770890357179211</v>
      </c>
      <c r="P42" s="198">
        <f t="shared" si="1"/>
        <v>-1.9690325126106782</v>
      </c>
      <c r="Q42" s="198">
        <f t="shared" si="2"/>
        <v>5.6163940982019902</v>
      </c>
    </row>
    <row r="43" spans="2:17" x14ac:dyDescent="0.35">
      <c r="B43" s="211"/>
      <c r="C43" s="212"/>
      <c r="D43" s="212"/>
      <c r="E43" s="212"/>
      <c r="F43" s="212"/>
      <c r="G43" s="212"/>
      <c r="H43" s="212"/>
      <c r="I43" s="212"/>
      <c r="J43" s="213"/>
      <c r="N43" s="198">
        <f t="shared" si="3"/>
        <v>-1.6209999999999964</v>
      </c>
      <c r="O43" s="198">
        <f t="shared" si="0"/>
        <v>-1.9899268318883914</v>
      </c>
      <c r="P43" s="198">
        <f t="shared" si="1"/>
        <v>-1.9974801205239545</v>
      </c>
      <c r="Q43" s="198">
        <f t="shared" si="2"/>
        <v>19.902123863539483</v>
      </c>
    </row>
    <row r="44" spans="2:17" x14ac:dyDescent="0.35">
      <c r="B44" s="211"/>
      <c r="C44" s="212"/>
      <c r="D44" s="212"/>
      <c r="E44" s="212"/>
      <c r="F44" s="212"/>
      <c r="G44" s="212"/>
      <c r="H44" s="212"/>
      <c r="I44" s="212"/>
      <c r="J44" s="213"/>
      <c r="N44" s="198">
        <f t="shared" si="3"/>
        <v>-1.4949999999999966</v>
      </c>
      <c r="O44" s="198">
        <f t="shared" si="0"/>
        <v>-1.97706364165479</v>
      </c>
      <c r="P44" s="198">
        <f t="shared" si="1"/>
        <v>-1.9942576668160987</v>
      </c>
      <c r="Q44" s="198">
        <f t="shared" si="2"/>
        <v>-13.167976346854354</v>
      </c>
    </row>
    <row r="45" spans="2:17" x14ac:dyDescent="0.35">
      <c r="B45" s="211"/>
      <c r="C45" s="212"/>
      <c r="D45" s="212"/>
      <c r="E45" s="212"/>
      <c r="F45" s="212"/>
      <c r="G45" s="212"/>
      <c r="H45" s="212"/>
      <c r="I45" s="212"/>
      <c r="J45" s="213"/>
      <c r="N45" s="198">
        <f t="shared" si="3"/>
        <v>-1.3689999999999967</v>
      </c>
      <c r="O45" s="198">
        <f t="shared" si="0"/>
        <v>-1.8393120153454783</v>
      </c>
      <c r="P45" s="198">
        <f t="shared" si="1"/>
        <v>-1.9594162435137354</v>
      </c>
      <c r="Q45" s="198">
        <f t="shared" si="2"/>
        <v>-4.8880428238793456</v>
      </c>
    </row>
    <row r="46" spans="2:17" x14ac:dyDescent="0.35">
      <c r="B46" s="211"/>
      <c r="C46" s="212"/>
      <c r="D46" s="212"/>
      <c r="E46" s="212"/>
      <c r="F46" s="212"/>
      <c r="G46" s="212"/>
      <c r="H46" s="212"/>
      <c r="I46" s="212"/>
      <c r="J46" s="213"/>
      <c r="N46" s="198">
        <f t="shared" si="3"/>
        <v>-1.2429999999999968</v>
      </c>
      <c r="O46" s="198">
        <f t="shared" si="0"/>
        <v>-1.5853735368721693</v>
      </c>
      <c r="P46" s="198">
        <f t="shared" si="1"/>
        <v>-1.8935082616329324</v>
      </c>
      <c r="Q46" s="198">
        <f t="shared" si="2"/>
        <v>-2.9406185723143499</v>
      </c>
    </row>
    <row r="47" spans="2:17" x14ac:dyDescent="0.35">
      <c r="B47" s="214"/>
      <c r="C47" s="215"/>
      <c r="D47" s="215"/>
      <c r="E47" s="215"/>
      <c r="F47" s="215"/>
      <c r="G47" s="215"/>
      <c r="H47" s="215"/>
      <c r="I47" s="215"/>
      <c r="J47" s="216"/>
      <c r="N47" s="198">
        <f t="shared" si="3"/>
        <v>-1.1169999999999969</v>
      </c>
      <c r="O47" s="198">
        <f t="shared" si="0"/>
        <v>-1.2312891564439479</v>
      </c>
      <c r="P47" s="198">
        <f t="shared" si="1"/>
        <v>-1.7975786926985833</v>
      </c>
      <c r="Q47" s="198">
        <f t="shared" si="2"/>
        <v>-2.0502480520082926</v>
      </c>
    </row>
    <row r="48" spans="2:17" x14ac:dyDescent="0.35">
      <c r="N48" s="198">
        <f t="shared" si="3"/>
        <v>-0.99099999999999688</v>
      </c>
      <c r="O48" s="198">
        <f t="shared" si="0"/>
        <v>-0.79942590543948244</v>
      </c>
      <c r="P48" s="198">
        <f t="shared" si="1"/>
        <v>-1.6731485007133953</v>
      </c>
      <c r="Q48" s="198">
        <f t="shared" si="2"/>
        <v>-1.5270034016933942</v>
      </c>
    </row>
    <row r="49" spans="14:17" x14ac:dyDescent="0.35">
      <c r="N49" s="198">
        <f t="shared" si="3"/>
        <v>-0.86499999999999688</v>
      </c>
      <c r="O49" s="198">
        <f t="shared" si="0"/>
        <v>-0.31706400128838325</v>
      </c>
      <c r="P49" s="198">
        <f t="shared" si="1"/>
        <v>-1.5221905272627285</v>
      </c>
      <c r="Q49" s="198">
        <f t="shared" si="2"/>
        <v>-1.1733706337693091</v>
      </c>
    </row>
    <row r="50" spans="14:17" x14ac:dyDescent="0.35">
      <c r="N50" s="198">
        <f t="shared" si="3"/>
        <v>-0.73899999999999688</v>
      </c>
      <c r="O50" s="198">
        <f t="shared" si="0"/>
        <v>0.18532640696472361</v>
      </c>
      <c r="P50" s="198">
        <f t="shared" si="1"/>
        <v>-1.3470982120971271</v>
      </c>
      <c r="Q50" s="198">
        <f t="shared" si="2"/>
        <v>-0.91125747300289139</v>
      </c>
    </row>
    <row r="51" spans="14:17" x14ac:dyDescent="0.35">
      <c r="N51" s="198">
        <f t="shared" si="3"/>
        <v>-0.61299999999999688</v>
      </c>
      <c r="O51" s="198">
        <f t="shared" si="0"/>
        <v>0.67600999676155527</v>
      </c>
      <c r="P51" s="198">
        <f t="shared" si="1"/>
        <v>-1.1506476451279275</v>
      </c>
      <c r="Q51" s="198">
        <f t="shared" si="2"/>
        <v>-0.70339372111986542</v>
      </c>
    </row>
    <row r="52" spans="14:17" x14ac:dyDescent="0.35">
      <c r="N52" s="198">
        <f t="shared" si="3"/>
        <v>-0.48699999999999688</v>
      </c>
      <c r="O52" s="198">
        <f t="shared" si="0"/>
        <v>1.1239909494311202</v>
      </c>
      <c r="P52" s="198">
        <f t="shared" si="1"/>
        <v>-0.93595355150182513</v>
      </c>
      <c r="Q52" s="198">
        <f t="shared" si="2"/>
        <v>-0.52954078276503691</v>
      </c>
    </row>
    <row r="53" spans="14:17" x14ac:dyDescent="0.35">
      <c r="N53" s="198">
        <f t="shared" si="3"/>
        <v>-0.36099999999999688</v>
      </c>
      <c r="O53" s="198">
        <f t="shared" si="0"/>
        <v>1.5009709141303569</v>
      </c>
      <c r="P53" s="198">
        <f t="shared" si="1"/>
        <v>-0.70641990761136042</v>
      </c>
      <c r="Q53" s="198">
        <f t="shared" si="2"/>
        <v>-0.37754496102267854</v>
      </c>
    </row>
    <row r="54" spans="14:17" x14ac:dyDescent="0.35">
      <c r="N54" s="198">
        <f t="shared" si="3"/>
        <v>-0.23499999999999688</v>
      </c>
      <c r="O54" s="198">
        <f t="shared" si="0"/>
        <v>1.7831365763906635</v>
      </c>
      <c r="P54" s="198">
        <f t="shared" si="1"/>
        <v>-0.46568597102482751</v>
      </c>
      <c r="Q54" s="198">
        <f t="shared" si="2"/>
        <v>-0.23942370370944582</v>
      </c>
    </row>
    <row r="55" spans="14:17" x14ac:dyDescent="0.35">
      <c r="N55" s="198">
        <f t="shared" si="3"/>
        <v>-0.10899999999999688</v>
      </c>
      <c r="O55" s="198">
        <f t="shared" si="0"/>
        <v>1.9526639129830954</v>
      </c>
      <c r="P55" s="198">
        <f t="shared" si="1"/>
        <v>-0.21756858003145702</v>
      </c>
      <c r="Q55" s="198">
        <f t="shared" si="2"/>
        <v>-0.10943373774527267</v>
      </c>
    </row>
    <row r="56" spans="14:17" x14ac:dyDescent="0.35">
      <c r="N56" s="198">
        <f t="shared" si="3"/>
        <v>1.7000000000003124E-2</v>
      </c>
      <c r="O56" s="198">
        <f t="shared" si="0"/>
        <v>1.9988441113570419</v>
      </c>
      <c r="P56" s="198">
        <f t="shared" si="1"/>
        <v>3.3998362357003702E-2</v>
      </c>
      <c r="Q56" s="198">
        <f t="shared" si="2"/>
        <v>1.7001637856006207E-2</v>
      </c>
    </row>
    <row r="57" spans="14:17" x14ac:dyDescent="0.35">
      <c r="N57" s="198">
        <f t="shared" si="3"/>
        <v>0.14300000000000312</v>
      </c>
      <c r="O57" s="198">
        <f t="shared" si="0"/>
        <v>1.9187600308443546</v>
      </c>
      <c r="P57" s="198">
        <f t="shared" si="1"/>
        <v>0.28502626046672513</v>
      </c>
      <c r="Q57" s="198">
        <f t="shared" si="2"/>
        <v>0.14398277515784177</v>
      </c>
    </row>
    <row r="58" spans="14:17" x14ac:dyDescent="0.35">
      <c r="N58" s="198">
        <f t="shared" si="3"/>
        <v>0.26900000000000313</v>
      </c>
      <c r="O58" s="198">
        <f t="shared" si="0"/>
        <v>1.7174704744896434</v>
      </c>
      <c r="P58" s="198">
        <f t="shared" si="1"/>
        <v>0.531535065174779</v>
      </c>
      <c r="Q58" s="198">
        <f t="shared" si="2"/>
        <v>0.27568183832459875</v>
      </c>
    </row>
    <row r="59" spans="14:17" x14ac:dyDescent="0.35">
      <c r="N59" s="198">
        <f t="shared" si="3"/>
        <v>0.39500000000000313</v>
      </c>
      <c r="O59" s="198">
        <f t="shared" si="0"/>
        <v>1.4076906313044633</v>
      </c>
      <c r="P59" s="198">
        <f t="shared" si="1"/>
        <v>0.76961637761649582</v>
      </c>
      <c r="Q59" s="198">
        <f t="shared" si="2"/>
        <v>0.41691183224909656</v>
      </c>
    </row>
    <row r="60" spans="14:17" x14ac:dyDescent="0.35">
      <c r="N60" s="198">
        <f t="shared" si="3"/>
        <v>0.52100000000000313</v>
      </c>
      <c r="O60" s="198">
        <f t="shared" si="0"/>
        <v>1.0089888749759628</v>
      </c>
      <c r="P60" s="198">
        <f t="shared" si="1"/>
        <v>0.99549541687746468</v>
      </c>
      <c r="Q60" s="198">
        <f t="shared" si="2"/>
        <v>0.57389041844288291</v>
      </c>
    </row>
    <row r="61" spans="14:17" x14ac:dyDescent="0.35">
      <c r="N61" s="198">
        <f t="shared" si="3"/>
        <v>0.64700000000000313</v>
      </c>
      <c r="O61" s="198">
        <f t="shared" si="0"/>
        <v>0.54655065616916398</v>
      </c>
      <c r="P61" s="198">
        <f t="shared" si="1"/>
        <v>1.2055908691719741</v>
      </c>
      <c r="Q61" s="198">
        <f t="shared" si="2"/>
        <v>0.75548142405864793</v>
      </c>
    </row>
    <row r="62" spans="14:17" x14ac:dyDescent="0.35">
      <c r="N62" s="198">
        <f t="shared" si="3"/>
        <v>0.77300000000000313</v>
      </c>
      <c r="O62" s="198">
        <f t="shared" si="0"/>
        <v>4.9587571674182825E-2</v>
      </c>
      <c r="P62" s="198">
        <f t="shared" si="1"/>
        <v>1.3965716695987418</v>
      </c>
      <c r="Q62" s="198">
        <f t="shared" si="2"/>
        <v>0.97550609757446871</v>
      </c>
    </row>
    <row r="63" spans="14:17" x14ac:dyDescent="0.35">
      <c r="N63" s="198">
        <f t="shared" si="3"/>
        <v>0.89900000000000313</v>
      </c>
      <c r="O63" s="198">
        <f t="shared" si="0"/>
        <v>-0.45050789265152419</v>
      </c>
      <c r="P63" s="198">
        <f t="shared" si="1"/>
        <v>1.5654098161987884</v>
      </c>
      <c r="Q63" s="198">
        <f t="shared" si="2"/>
        <v>1.2575734751398955</v>
      </c>
    </row>
    <row r="64" spans="14:17" x14ac:dyDescent="0.35">
      <c r="N64" s="198">
        <f t="shared" si="3"/>
        <v>1.025000000000003</v>
      </c>
      <c r="O64" s="198">
        <f t="shared" si="0"/>
        <v>-0.92214538275343649</v>
      </c>
      <c r="P64" s="198">
        <f t="shared" si="1"/>
        <v>1.7094283789481899</v>
      </c>
      <c r="Q64" s="198">
        <f t="shared" si="2"/>
        <v>1.6465344294765589</v>
      </c>
    </row>
    <row r="65" spans="14:17" x14ac:dyDescent="0.35">
      <c r="N65" s="198">
        <f t="shared" si="3"/>
        <v>1.1510000000000029</v>
      </c>
      <c r="O65" s="198">
        <f t="shared" si="0"/>
        <v>-1.3355321963166202</v>
      </c>
      <c r="P65" s="198">
        <f t="shared" si="1"/>
        <v>1.8263439425027861</v>
      </c>
      <c r="Q65" s="198">
        <f t="shared" si="2"/>
        <v>2.2405033486537196</v>
      </c>
    </row>
    <row r="66" spans="14:17" x14ac:dyDescent="0.35">
      <c r="N66" s="198">
        <f t="shared" si="3"/>
        <v>1.2770000000000028</v>
      </c>
      <c r="O66" s="198">
        <f t="shared" si="0"/>
        <v>-1.6645552474734828</v>
      </c>
      <c r="P66" s="198">
        <f t="shared" si="1"/>
        <v>1.9143028097648196</v>
      </c>
      <c r="Q66" s="198">
        <f t="shared" si="2"/>
        <v>3.3052182004054793</v>
      </c>
    </row>
    <row r="67" spans="14:17" x14ac:dyDescent="0.35">
      <c r="N67" s="198">
        <f t="shared" si="3"/>
        <v>1.4030000000000027</v>
      </c>
      <c r="O67" s="198">
        <f t="shared" si="0"/>
        <v>-1.888430595117583</v>
      </c>
      <c r="P67" s="198">
        <f t="shared" si="1"/>
        <v>1.9719103922637009</v>
      </c>
      <c r="Q67" s="198">
        <f t="shared" si="2"/>
        <v>5.903568646087118</v>
      </c>
    </row>
    <row r="68" spans="14:17" x14ac:dyDescent="0.35">
      <c r="N68" s="198">
        <f t="shared" si="3"/>
        <v>1.5290000000000026</v>
      </c>
      <c r="O68" s="198">
        <f t="shared" si="0"/>
        <v>-1.993016336351058</v>
      </c>
      <c r="P68" s="198">
        <f t="shared" si="1"/>
        <v>1.9982533213662022</v>
      </c>
      <c r="Q68" s="198">
        <f t="shared" si="2"/>
        <v>23.911613719025262</v>
      </c>
    </row>
    <row r="69" spans="14:17" x14ac:dyDescent="0.35">
      <c r="N69" s="198">
        <f t="shared" si="3"/>
        <v>1.6550000000000025</v>
      </c>
      <c r="O69" s="198">
        <f t="shared" si="0"/>
        <v>-1.9717059313624044</v>
      </c>
      <c r="P69" s="198">
        <f t="shared" si="1"/>
        <v>1.9929139297426781</v>
      </c>
      <c r="Q69" s="198">
        <f t="shared" si="2"/>
        <v>-11.847885307064628</v>
      </c>
    </row>
    <row r="70" spans="14:17" x14ac:dyDescent="0.35">
      <c r="N70" s="198">
        <f t="shared" si="3"/>
        <v>1.7810000000000024</v>
      </c>
      <c r="O70" s="198">
        <f t="shared" si="0"/>
        <v>-1.8258455296103953</v>
      </c>
      <c r="P70" s="198">
        <f t="shared" si="1"/>
        <v>1.9559768734855725</v>
      </c>
      <c r="Q70" s="198">
        <f t="shared" si="2"/>
        <v>-4.6870156339738278</v>
      </c>
    </row>
    <row r="71" spans="14:17" x14ac:dyDescent="0.35">
      <c r="N71" s="198">
        <f t="shared" si="3"/>
        <v>1.9070000000000022</v>
      </c>
      <c r="O71" s="198">
        <f t="shared" ref="O71:O106" si="4">$G$7 * COS($H$7 *N71 + $I$7) + $J$7</f>
        <v>-1.5646489353835642</v>
      </c>
      <c r="P71" s="198">
        <f t="shared" ref="P71:P106" si="5">$G$9 * SIN($H$9 *N71 + $I$9) + $J$9</f>
        <v>1.8880277898864637</v>
      </c>
      <c r="Q71" s="198">
        <f t="shared" ref="Q71:Q106" si="6">$G$11 * TAN($H$11 * N71 + $I$11) + $J$11</f>
        <v>-2.8614659143282859</v>
      </c>
    </row>
    <row r="72" spans="14:17" x14ac:dyDescent="0.35">
      <c r="N72" s="198">
        <f t="shared" ref="N72:N106" si="7">N71 + $H$15</f>
        <v>2.0330000000000021</v>
      </c>
      <c r="O72" s="198">
        <f t="shared" si="4"/>
        <v>-1.204615584245851</v>
      </c>
      <c r="P72" s="198">
        <f t="shared" si="5"/>
        <v>1.790144012152612</v>
      </c>
      <c r="Q72" s="198">
        <f t="shared" si="6"/>
        <v>-2.0072405939160722</v>
      </c>
    </row>
    <row r="73" spans="14:17" x14ac:dyDescent="0.35">
      <c r="N73" s="198">
        <f t="shared" si="7"/>
        <v>2.159000000000002</v>
      </c>
      <c r="O73" s="198">
        <f t="shared" si="4"/>
        <v>-0.76848829600909074</v>
      </c>
      <c r="P73" s="198">
        <f t="shared" si="5"/>
        <v>1.6638774882812408</v>
      </c>
      <c r="Q73" s="198">
        <f t="shared" si="6"/>
        <v>-1.499346720636185</v>
      </c>
    </row>
    <row r="74" spans="14:17" x14ac:dyDescent="0.35">
      <c r="N74" s="198">
        <f t="shared" si="7"/>
        <v>2.2850000000000019</v>
      </c>
      <c r="O74" s="198">
        <f t="shared" si="4"/>
        <v>-0.28381664156733977</v>
      </c>
      <c r="P74" s="198">
        <f t="shared" si="5"/>
        <v>1.5112301749129216</v>
      </c>
      <c r="Q74" s="198">
        <f t="shared" si="6"/>
        <v>-1.1535828036201592</v>
      </c>
    </row>
    <row r="75" spans="14:17" x14ac:dyDescent="0.35">
      <c r="N75" s="198">
        <f t="shared" si="7"/>
        <v>2.4110000000000018</v>
      </c>
      <c r="O75" s="198">
        <f t="shared" si="4"/>
        <v>0.2187833262330737</v>
      </c>
      <c r="P75" s="198">
        <f t="shared" si="5"/>
        <v>1.3346222962946956</v>
      </c>
      <c r="Q75" s="198">
        <f t="shared" si="6"/>
        <v>-0.89598539218629791</v>
      </c>
    </row>
    <row r="76" spans="14:17" x14ac:dyDescent="0.35">
      <c r="N76" s="198">
        <f t="shared" si="7"/>
        <v>2.5370000000000017</v>
      </c>
      <c r="O76" s="198">
        <f t="shared" si="4"/>
        <v>0.70756304724071273</v>
      </c>
      <c r="P76" s="198">
        <f t="shared" si="5"/>
        <v>1.1368539716072981</v>
      </c>
      <c r="Q76" s="198">
        <f t="shared" si="6"/>
        <v>-0.69090032061945306</v>
      </c>
    </row>
    <row r="77" spans="14:17" x14ac:dyDescent="0.35">
      <c r="N77" s="198">
        <f t="shared" si="7"/>
        <v>2.6630000000000016</v>
      </c>
      <c r="O77" s="198">
        <f t="shared" si="4"/>
        <v>1.151646967600835</v>
      </c>
      <c r="P77" s="198">
        <f t="shared" si="5"/>
        <v>0.92106081905548731</v>
      </c>
      <c r="Q77" s="198">
        <f t="shared" si="6"/>
        <v>-0.51882336520009686</v>
      </c>
    </row>
    <row r="78" spans="14:17" x14ac:dyDescent="0.35">
      <c r="N78" s="198">
        <f t="shared" si="7"/>
        <v>2.7890000000000015</v>
      </c>
      <c r="O78" s="198">
        <f t="shared" si="4"/>
        <v>1.5229829067302567</v>
      </c>
      <c r="P78" s="198">
        <f t="shared" si="5"/>
        <v>0.69066424061894449</v>
      </c>
      <c r="Q78" s="198">
        <f t="shared" si="6"/>
        <v>-0.36796939846559823</v>
      </c>
    </row>
    <row r="79" spans="14:17" x14ac:dyDescent="0.35">
      <c r="N79" s="198">
        <f t="shared" si="7"/>
        <v>2.9150000000000014</v>
      </c>
      <c r="O79" s="198">
        <f t="shared" si="4"/>
        <v>1.7981140756215379</v>
      </c>
      <c r="P79" s="198">
        <f t="shared" si="5"/>
        <v>0.44931717569937385</v>
      </c>
      <c r="Q79" s="198">
        <f t="shared" si="6"/>
        <v>-0.2305520658652129</v>
      </c>
    </row>
    <row r="80" spans="14:17" x14ac:dyDescent="0.35">
      <c r="N80" s="198">
        <f t="shared" si="7"/>
        <v>3.0410000000000013</v>
      </c>
      <c r="O80" s="198">
        <f t="shared" si="4"/>
        <v>1.9596608104770303</v>
      </c>
      <c r="P80" s="198">
        <f t="shared" si="5"/>
        <v>0.20084618374011914</v>
      </c>
      <c r="Q80" s="198">
        <f t="shared" si="6"/>
        <v>-0.10093332761480862</v>
      </c>
    </row>
    <row r="81" spans="14:17" x14ac:dyDescent="0.35">
      <c r="N81" s="198">
        <f t="shared" si="7"/>
        <v>3.1670000000000011</v>
      </c>
      <c r="O81" s="198">
        <f t="shared" si="4"/>
        <v>1.9974184225633183</v>
      </c>
      <c r="P81" s="198">
        <f t="shared" si="5"/>
        <v>-5.0809225901225066E-2</v>
      </c>
      <c r="Q81" s="198">
        <f t="shared" si="6"/>
        <v>2.5412814917901309E-2</v>
      </c>
    </row>
    <row r="82" spans="14:17" x14ac:dyDescent="0.35">
      <c r="N82" s="198">
        <f t="shared" si="7"/>
        <v>3.293000000000001</v>
      </c>
      <c r="O82" s="198">
        <f t="shared" si="4"/>
        <v>1.909001814595692</v>
      </c>
      <c r="P82" s="198">
        <f t="shared" si="5"/>
        <v>-0.30165905490190098</v>
      </c>
      <c r="Q82" s="198">
        <f t="shared" si="6"/>
        <v>0.15257501806538845</v>
      </c>
    </row>
    <row r="83" spans="14:17" x14ac:dyDescent="0.35">
      <c r="N83" s="198">
        <f t="shared" si="7"/>
        <v>3.4190000000000009</v>
      </c>
      <c r="O83" s="198">
        <f t="shared" si="4"/>
        <v>1.6999961441075493</v>
      </c>
      <c r="P83" s="198">
        <f t="shared" si="5"/>
        <v>-0.54772607742598001</v>
      </c>
      <c r="Q83" s="198">
        <f t="shared" si="6"/>
        <v>0.28474937701885827</v>
      </c>
    </row>
    <row r="84" spans="14:17" x14ac:dyDescent="0.35">
      <c r="N84" s="198">
        <f t="shared" si="7"/>
        <v>3.5450000000000008</v>
      </c>
      <c r="O84" s="198">
        <f t="shared" si="4"/>
        <v>1.3836040166034722</v>
      </c>
      <c r="P84" s="198">
        <f t="shared" si="5"/>
        <v>-0.78510889906848458</v>
      </c>
      <c r="Q84" s="198">
        <f t="shared" si="6"/>
        <v>0.4268154523167666</v>
      </c>
    </row>
    <row r="85" spans="14:17" x14ac:dyDescent="0.35">
      <c r="N85" s="198">
        <f t="shared" si="7"/>
        <v>3.6710000000000007</v>
      </c>
      <c r="O85" s="198">
        <f t="shared" si="4"/>
        <v>0.9798114948272868</v>
      </c>
      <c r="P85" s="198">
        <f t="shared" si="5"/>
        <v>-1.0100438134916292</v>
      </c>
      <c r="Q85" s="198">
        <f t="shared" si="6"/>
        <v>0.58512117803174768</v>
      </c>
    </row>
    <row r="86" spans="14:17" x14ac:dyDescent="0.35">
      <c r="N86" s="198">
        <f t="shared" si="7"/>
        <v>3.7970000000000006</v>
      </c>
      <c r="O86" s="198">
        <f t="shared" si="4"/>
        <v>0.51412560621159842</v>
      </c>
      <c r="P86" s="198">
        <f t="shared" si="5"/>
        <v>-1.2189644760157703</v>
      </c>
      <c r="Q86" s="198">
        <f t="shared" si="6"/>
        <v>0.7687720113361487</v>
      </c>
    </row>
    <row r="87" spans="14:17" x14ac:dyDescent="0.35">
      <c r="N87" s="198">
        <f t="shared" si="7"/>
        <v>3.9230000000000005</v>
      </c>
      <c r="O87" s="198">
        <f t="shared" si="4"/>
        <v>1.5963098455566684E-2</v>
      </c>
      <c r="P87" s="198">
        <f t="shared" si="5"/>
        <v>-1.408558448039851</v>
      </c>
      <c r="Q87" s="198">
        <f t="shared" si="6"/>
        <v>0.99205005061325846</v>
      </c>
    </row>
    <row r="88" spans="14:17" x14ac:dyDescent="0.35">
      <c r="N88" s="198">
        <f t="shared" si="7"/>
        <v>4.0490000000000004</v>
      </c>
      <c r="O88" s="198">
        <f t="shared" si="4"/>
        <v>-0.48320777663828612</v>
      </c>
      <c r="P88" s="198">
        <f t="shared" si="5"/>
        <v>-1.5758197157791516</v>
      </c>
      <c r="Q88" s="198">
        <f t="shared" si="6"/>
        <v>1.2795094068958039</v>
      </c>
    </row>
    <row r="89" spans="14:17" x14ac:dyDescent="0.35">
      <c r="N89" s="198">
        <f t="shared" si="7"/>
        <v>4.1750000000000007</v>
      </c>
      <c r="O89" s="198">
        <f t="shared" si="4"/>
        <v>-0.9518550700666224</v>
      </c>
      <c r="P89" s="198">
        <f t="shared" si="5"/>
        <v>-1.7180963506353835</v>
      </c>
      <c r="Q89" s="198">
        <f t="shared" si="6"/>
        <v>1.6781734518083602</v>
      </c>
    </row>
    <row r="90" spans="14:17" x14ac:dyDescent="0.35">
      <c r="N90" s="198">
        <f t="shared" si="7"/>
        <v>4.301000000000001</v>
      </c>
      <c r="O90" s="198">
        <f t="shared" si="4"/>
        <v>-1.3603749661938487</v>
      </c>
      <c r="P90" s="198">
        <f t="shared" si="5"/>
        <v>-1.8331325555436107</v>
      </c>
      <c r="Q90" s="198">
        <f t="shared" si="6"/>
        <v>2.2920872422041083</v>
      </c>
    </row>
    <row r="91" spans="14:17" x14ac:dyDescent="0.35">
      <c r="N91" s="198">
        <f t="shared" si="7"/>
        <v>4.4270000000000014</v>
      </c>
      <c r="O91" s="198">
        <f t="shared" si="4"/>
        <v>-1.6829618157438304</v>
      </c>
      <c r="P91" s="198">
        <f t="shared" si="5"/>
        <v>-1.919104430650878</v>
      </c>
      <c r="Q91" s="198">
        <f t="shared" si="6"/>
        <v>3.4083392987317778</v>
      </c>
    </row>
    <row r="92" spans="14:17" x14ac:dyDescent="0.35">
      <c r="N92" s="198">
        <f t="shared" si="7"/>
        <v>4.5530000000000017</v>
      </c>
      <c r="O92" s="198">
        <f t="shared" si="4"/>
        <v>-1.8992382437600548</v>
      </c>
      <c r="P92" s="198">
        <f t="shared" si="5"/>
        <v>-1.9746488912614453</v>
      </c>
      <c r="Q92" s="198">
        <f t="shared" si="6"/>
        <v>6.2207395900259765</v>
      </c>
    </row>
    <row r="93" spans="14:17" x14ac:dyDescent="0.35">
      <c r="N93" s="198">
        <f t="shared" si="7"/>
        <v>4.679000000000002</v>
      </c>
      <c r="O93" s="198">
        <f t="shared" si="4"/>
        <v>-1.9955423608192862</v>
      </c>
      <c r="P93" s="198">
        <f t="shared" si="5"/>
        <v>-1.9988852795544036</v>
      </c>
      <c r="Q93" s="198">
        <f t="shared" si="6"/>
        <v>29.938870635093895</v>
      </c>
    </row>
    <row r="94" spans="14:17" x14ac:dyDescent="0.35">
      <c r="N94" s="198">
        <f t="shared" si="7"/>
        <v>4.8050000000000024</v>
      </c>
      <c r="O94" s="198">
        <f t="shared" si="4"/>
        <v>-1.9657907661074201</v>
      </c>
      <c r="P94" s="198">
        <f t="shared" si="5"/>
        <v>-1.9914293274197354</v>
      </c>
      <c r="Q94" s="198">
        <f t="shared" si="6"/>
        <v>-10.766963094173494</v>
      </c>
    </row>
    <row r="95" spans="14:17" x14ac:dyDescent="0.35">
      <c r="N95" s="198">
        <f t="shared" si="7"/>
        <v>4.9310000000000027</v>
      </c>
      <c r="O95" s="198">
        <f t="shared" si="4"/>
        <v>-1.8118628276205282</v>
      </c>
      <c r="P95" s="198">
        <f t="shared" si="5"/>
        <v>-1.9523992490319515</v>
      </c>
      <c r="Q95" s="198">
        <f t="shared" si="6"/>
        <v>-4.5012312539459511</v>
      </c>
    </row>
    <row r="96" spans="14:17" x14ac:dyDescent="0.35">
      <c r="N96" s="198">
        <f t="shared" si="7"/>
        <v>5.057000000000003</v>
      </c>
      <c r="O96" s="198">
        <f t="shared" si="4"/>
        <v>-1.543481965030572</v>
      </c>
      <c r="P96" s="198">
        <f t="shared" si="5"/>
        <v>-1.8824138665635068</v>
      </c>
      <c r="Q96" s="198">
        <f t="shared" si="6"/>
        <v>-2.7860322782578582</v>
      </c>
    </row>
    <row r="97" spans="14:17" x14ac:dyDescent="0.35">
      <c r="N97" s="198">
        <f t="shared" si="7"/>
        <v>5.1830000000000034</v>
      </c>
      <c r="O97" s="198">
        <f t="shared" si="4"/>
        <v>-1.1776014344165799</v>
      </c>
      <c r="P97" s="198">
        <f t="shared" si="5"/>
        <v>-1.7825827987548235</v>
      </c>
      <c r="Q97" s="198">
        <f t="shared" si="6"/>
        <v>-1.9656606301622808</v>
      </c>
    </row>
    <row r="98" spans="14:17" x14ac:dyDescent="0.35">
      <c r="N98" s="198">
        <f t="shared" si="7"/>
        <v>5.3090000000000037</v>
      </c>
      <c r="O98" s="198">
        <f t="shared" si="4"/>
        <v>-0.73733341400903485</v>
      </c>
      <c r="P98" s="198">
        <f t="shared" si="5"/>
        <v>-1.6544888679012122</v>
      </c>
      <c r="Q98" s="198">
        <f t="shared" si="6"/>
        <v>-1.4723786298540331</v>
      </c>
    </row>
    <row r="99" spans="14:17" x14ac:dyDescent="0.35">
      <c r="N99" s="198">
        <f t="shared" si="7"/>
        <v>5.4350000000000041</v>
      </c>
      <c r="O99" s="198">
        <f t="shared" si="4"/>
        <v>-0.25048903915248522</v>
      </c>
      <c r="P99" s="198">
        <f t="shared" si="5"/>
        <v>-1.5001630041940393</v>
      </c>
      <c r="Q99" s="198">
        <f t="shared" si="6"/>
        <v>-1.1341751228437211</v>
      </c>
    </row>
    <row r="100" spans="14:17" x14ac:dyDescent="0.35">
      <c r="N100" s="198">
        <f t="shared" si="7"/>
        <v>5.5610000000000044</v>
      </c>
      <c r="O100" s="198">
        <f t="shared" si="4"/>
        <v>0.25217838949694971</v>
      </c>
      <c r="P100" s="198">
        <f t="shared" si="5"/>
        <v>-1.322052045307994</v>
      </c>
      <c r="Q100" s="198">
        <f t="shared" si="6"/>
        <v>-0.88094168135166395</v>
      </c>
    </row>
    <row r="101" spans="14:17" x14ac:dyDescent="0.35">
      <c r="N101" s="198">
        <f t="shared" si="7"/>
        <v>5.6870000000000047</v>
      </c>
      <c r="O101" s="198">
        <f t="shared" si="4"/>
        <v>0.73891605037724739</v>
      </c>
      <c r="P101" s="198">
        <f t="shared" si="5"/>
        <v>-1.1229799417722262</v>
      </c>
      <c r="Q101" s="198">
        <f t="shared" si="6"/>
        <v>-0.67855122459655814</v>
      </c>
    </row>
    <row r="102" spans="14:17" x14ac:dyDescent="0.35">
      <c r="N102" s="198">
        <f t="shared" si="7"/>
        <v>5.8130000000000051</v>
      </c>
      <c r="O102" s="198">
        <f t="shared" si="4"/>
        <v>1.1789773838098276</v>
      </c>
      <c r="P102" s="198">
        <f t="shared" si="5"/>
        <v>-0.90610298321447569</v>
      </c>
      <c r="Q102" s="198">
        <f t="shared" si="6"/>
        <v>-0.50819904096448887</v>
      </c>
    </row>
    <row r="103" spans="14:17" x14ac:dyDescent="0.35">
      <c r="N103" s="198">
        <f t="shared" si="7"/>
        <v>5.9390000000000054</v>
      </c>
      <c r="O103" s="198">
        <f t="shared" si="4"/>
        <v>1.5445643105867863</v>
      </c>
      <c r="P103" s="198">
        <f t="shared" si="5"/>
        <v>-0.67485975536641218</v>
      </c>
      <c r="Q103" s="198">
        <f t="shared" si="6"/>
        <v>-0.35845290137796304</v>
      </c>
    </row>
    <row r="104" spans="14:17" x14ac:dyDescent="0.35">
      <c r="N104" s="198">
        <f t="shared" si="7"/>
        <v>6.0650000000000057</v>
      </c>
      <c r="O104" s="198">
        <f t="shared" si="4"/>
        <v>1.8125831990348991</v>
      </c>
      <c r="P104" s="198">
        <f t="shared" si="5"/>
        <v>-0.43291662126222519</v>
      </c>
      <c r="Q104" s="198">
        <f t="shared" si="6"/>
        <v>-0.22171475463619375</v>
      </c>
    </row>
    <row r="105" spans="14:17" x14ac:dyDescent="0.35">
      <c r="N105" s="198">
        <f t="shared" si="7"/>
        <v>6.1910000000000061</v>
      </c>
      <c r="O105" s="198">
        <f t="shared" si="4"/>
        <v>1.966103658492073</v>
      </c>
      <c r="P105" s="198">
        <f t="shared" si="5"/>
        <v>-0.18410959102645097</v>
      </c>
      <c r="Q105" s="198">
        <f t="shared" si="6"/>
        <v>-9.2447332172630389E-2</v>
      </c>
    </row>
    <row r="106" spans="14:17" x14ac:dyDescent="0.35">
      <c r="N106" s="198">
        <f t="shared" si="7"/>
        <v>6.3170000000000064</v>
      </c>
      <c r="O106" s="198">
        <f t="shared" si="4"/>
        <v>1.9954280091854995</v>
      </c>
      <c r="P106" s="198">
        <f t="shared" si="5"/>
        <v>6.7616498094034305E-2</v>
      </c>
      <c r="Q106" s="198">
        <f t="shared" si="6"/>
        <v>3.3827587001537422E-2</v>
      </c>
    </row>
  </sheetData>
  <mergeCells count="7">
    <mergeCell ref="B11:E11"/>
    <mergeCell ref="B14:F15"/>
    <mergeCell ref="B2:J2"/>
    <mergeCell ref="B4:F5"/>
    <mergeCell ref="G4:J4"/>
    <mergeCell ref="B7:E7"/>
    <mergeCell ref="B9:E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/>
  </sheetViews>
  <sheetFormatPr baseColWidth="10" defaultColWidth="9.1796875" defaultRowHeight="10.5" x14ac:dyDescent="0.35"/>
  <cols>
    <col min="1" max="1" width="1.7265625" style="11" customWidth="1"/>
    <col min="2" max="2" width="2.7265625" style="11" customWidth="1"/>
    <col min="3" max="3" width="33.26953125" style="11" customWidth="1"/>
    <col min="4" max="4" width="100" style="11" customWidth="1"/>
    <col min="5" max="5" width="1.7265625" style="11" customWidth="1"/>
    <col min="6" max="16384" width="9.1796875" style="11"/>
  </cols>
  <sheetData>
    <row r="1" spans="2:4" ht="6" customHeight="1" x14ac:dyDescent="0.35"/>
    <row r="2" spans="2:4" ht="13" x14ac:dyDescent="0.35">
      <c r="B2" s="258" t="s">
        <v>0</v>
      </c>
      <c r="C2" s="258"/>
      <c r="D2" s="258"/>
    </row>
    <row r="3" spans="2:4" ht="3" customHeight="1" x14ac:dyDescent="0.35"/>
    <row r="4" spans="2:4" ht="10.15" customHeight="1" x14ac:dyDescent="0.35">
      <c r="C4" s="259" t="s">
        <v>1</v>
      </c>
      <c r="D4" s="75" t="s">
        <v>2</v>
      </c>
    </row>
    <row r="5" spans="2:4" ht="10.15" customHeight="1" x14ac:dyDescent="0.35">
      <c r="C5" s="259"/>
      <c r="D5" s="76" t="s">
        <v>3</v>
      </c>
    </row>
    <row r="6" spans="2:4" ht="10.15" customHeight="1" x14ac:dyDescent="0.35">
      <c r="C6" s="259"/>
      <c r="D6" s="77" t="s">
        <v>4</v>
      </c>
    </row>
    <row r="7" spans="2:4" ht="10.15" customHeight="1" x14ac:dyDescent="0.35">
      <c r="C7" s="259"/>
      <c r="D7" s="76" t="s">
        <v>5</v>
      </c>
    </row>
    <row r="8" spans="2:4" ht="10.15" customHeight="1" x14ac:dyDescent="0.35">
      <c r="C8" s="259"/>
      <c r="D8" s="77" t="s">
        <v>6</v>
      </c>
    </row>
    <row r="9" spans="2:4" ht="10.15" customHeight="1" x14ac:dyDescent="0.35">
      <c r="C9" s="259"/>
      <c r="D9" s="78" t="s">
        <v>37</v>
      </c>
    </row>
    <row r="10" spans="2:4" ht="3" customHeight="1" x14ac:dyDescent="0.35">
      <c r="C10" s="3"/>
    </row>
    <row r="11" spans="2:4" ht="10.15" customHeight="1" x14ac:dyDescent="0.35">
      <c r="C11" s="259" t="s">
        <v>39</v>
      </c>
      <c r="D11" s="79" t="s">
        <v>40</v>
      </c>
    </row>
    <row r="12" spans="2:4" ht="10.15" customHeight="1" x14ac:dyDescent="0.35">
      <c r="C12" s="259"/>
      <c r="D12" s="76" t="s">
        <v>31</v>
      </c>
    </row>
    <row r="13" spans="2:4" ht="12" customHeight="1" x14ac:dyDescent="0.35">
      <c r="C13" s="259"/>
      <c r="D13" s="82" t="s">
        <v>38</v>
      </c>
    </row>
    <row r="14" spans="2:4" ht="3" customHeight="1" x14ac:dyDescent="0.35"/>
    <row r="15" spans="2:4" x14ac:dyDescent="0.35">
      <c r="C15" s="259" t="s">
        <v>7</v>
      </c>
      <c r="D15" s="75" t="s">
        <v>8</v>
      </c>
    </row>
    <row r="16" spans="2:4" x14ac:dyDescent="0.35">
      <c r="C16" s="259"/>
      <c r="D16" s="76" t="s">
        <v>34</v>
      </c>
    </row>
    <row r="17" spans="3:4" x14ac:dyDescent="0.35">
      <c r="C17" s="259"/>
      <c r="D17" s="81" t="s">
        <v>32</v>
      </c>
    </row>
    <row r="18" spans="3:4" x14ac:dyDescent="0.35">
      <c r="C18" s="259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mathématiques(Ex)</vt:lpstr>
      <vt:lpstr>Fonctions trigonométriques</vt:lpstr>
      <vt:lpstr>Fonctions trigonométrique(Ex)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Shafaatul Islam</cp:lastModifiedBy>
  <dcterms:created xsi:type="dcterms:W3CDTF">2013-09-23T22:09:39Z</dcterms:created>
  <dcterms:modified xsi:type="dcterms:W3CDTF">2022-11-15T07:07:07Z</dcterms:modified>
</cp:coreProperties>
</file>