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VM\Outil de gestion\GitHub2022\ProjetGravite\"/>
    </mc:Choice>
  </mc:AlternateContent>
  <xr:revisionPtr revIDLastSave="0" documentId="13_ncr:1_{240C1486-4EF7-4171-BFEA-0414FEA12660}" xr6:coauthVersionLast="47" xr6:coauthVersionMax="47" xr10:uidLastSave="{00000000-0000-0000-0000-000000000000}"/>
  <bookViews>
    <workbookView xWindow="-120" yWindow="-120" windowWidth="29040" windowHeight="15840" xr2:uid="{FD5A80BE-EA49-45AB-B386-BF518CFC05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1" i="1" l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0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Q10" i="1"/>
  <c r="AN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0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1" i="1"/>
  <c r="AL15" i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3" i="1"/>
  <c r="AL14" i="1"/>
  <c r="AL12" i="1"/>
  <c r="AL7" i="1"/>
  <c r="AL11" i="1"/>
  <c r="AL10" i="1"/>
  <c r="AM7" i="1"/>
  <c r="AL122" i="1"/>
  <c r="M39" i="1"/>
  <c r="M37" i="1"/>
  <c r="M38" i="1" s="1"/>
  <c r="M23" i="1"/>
  <c r="M31" i="1"/>
  <c r="M29" i="1"/>
  <c r="M30" i="1" s="1"/>
  <c r="M22" i="1"/>
  <c r="M21" i="1"/>
</calcChain>
</file>

<file path=xl/sharedStrings.xml><?xml version="1.0" encoding="utf-8"?>
<sst xmlns="http://schemas.openxmlformats.org/spreadsheetml/2006/main" count="76" uniqueCount="50">
  <si>
    <t>Conditions initiales de la simulation</t>
  </si>
  <si>
    <t>Paramètres généraux</t>
  </si>
  <si>
    <t>seconde</t>
  </si>
  <si>
    <t>mètre / seconde</t>
  </si>
  <si>
    <t>-</t>
  </si>
  <si>
    <t>Corps en mouvement</t>
  </si>
  <si>
    <t>gramme</t>
  </si>
  <si>
    <t>mètre</t>
  </si>
  <si>
    <t>Trois corps statiques</t>
  </si>
  <si>
    <t>Corps 1</t>
  </si>
  <si>
    <r>
      <t>mètre / seconde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</si>
  <si>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gramme / 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</si>
  <si>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 mètre</t>
    </r>
    <r>
      <rPr>
        <vertAlign val="superscript"/>
        <sz val="11"/>
        <color theme="1"/>
        <rFont val="Calibri"/>
        <family val="2"/>
        <scheme val="minor"/>
      </rPr>
      <t>3</t>
    </r>
  </si>
  <si>
    <t>Attraction</t>
  </si>
  <si>
    <t>Corps 2</t>
  </si>
  <si>
    <t>Corps 3</t>
  </si>
  <si>
    <r>
      <t xml:space="preserve">Base de temps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</rPr>
      <t>t</t>
    </r>
  </si>
  <si>
    <r>
      <t xml:space="preserve">Coefficient de friction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</rPr>
      <t>ƒ</t>
    </r>
  </si>
  <si>
    <r>
      <t xml:space="preserve">Ratio de la constante d'Aarseth                                                                                                      </t>
    </r>
    <r>
      <rPr>
        <sz val="11"/>
        <color theme="1"/>
        <rFont val="Calibri"/>
        <family val="2"/>
      </rPr>
      <t>Λ</t>
    </r>
  </si>
  <si>
    <t>Masse                                                                                                                                                                                                              m</t>
  </si>
  <si>
    <t>Position initiale                                                                                                                                                                p</t>
  </si>
  <si>
    <t>Vitesse initiale                                                                                                                                       v</t>
  </si>
  <si>
    <t>Accélération initiale                                                                                                  a</t>
  </si>
  <si>
    <t>Dimension                                                                                           S</t>
  </si>
  <si>
    <t>Rayon                                                                                                                                                                                      r1</t>
  </si>
  <si>
    <r>
      <t xml:space="preserve">Masse volumique moyenne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>ƿ1</t>
    </r>
  </si>
  <si>
    <t>Volume                                                                                                                            V1</t>
  </si>
  <si>
    <t>Masse totale                                                                                       M1</t>
  </si>
  <si>
    <r>
      <t xml:space="preserve">Constante d'Arseth                                                </t>
    </r>
    <r>
      <rPr>
        <sz val="11"/>
        <color theme="1"/>
        <rFont val="Calibri"/>
        <family val="2"/>
      </rPr>
      <t>ʎ1</t>
    </r>
  </si>
  <si>
    <r>
      <t xml:space="preserve">Attraction/Répulsion                </t>
    </r>
    <r>
      <rPr>
        <b/>
        <sz val="11"/>
        <color theme="1"/>
        <rFont val="Calibri"/>
        <family val="2"/>
      </rPr>
      <t>ω1</t>
    </r>
  </si>
  <si>
    <t>Position                                                                                                                                                                                                       q 1xy</t>
  </si>
  <si>
    <t>Position                                                                                                                                                                                                      q 2xy</t>
  </si>
  <si>
    <t>Rayon                                                                                                                                                                                      r2</t>
  </si>
  <si>
    <t>Masse volumique moyenne                                                                                                              ƿ2</t>
  </si>
  <si>
    <t>Volume                                                                                                                            V2</t>
  </si>
  <si>
    <t>Masse totale                                                                                       M2</t>
  </si>
  <si>
    <t>Constante d'Arseth                                                ʎ2</t>
  </si>
  <si>
    <t>Attraction/Répulsion                ω2</t>
  </si>
  <si>
    <t>Position                                                                                                                                                                                                      q 3xy</t>
  </si>
  <si>
    <t>Rayon                                                                                                                                                                                      r3</t>
  </si>
  <si>
    <t>Masse volumique moyenne                                                                                                              ƿ3</t>
  </si>
  <si>
    <t>Volume                                                                                                                            V3</t>
  </si>
  <si>
    <t>Masse totale                                                                                       M3</t>
  </si>
  <si>
    <t>Constante d'Arseth                                                 ʎ3</t>
  </si>
  <si>
    <t>Attraction/Répulsion                 ω3</t>
  </si>
  <si>
    <t>Représentation des conditions initiales</t>
  </si>
  <si>
    <t>départ</t>
  </si>
  <si>
    <t>incrément</t>
  </si>
  <si>
    <t>fin</t>
  </si>
  <si>
    <t>Itération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</si>
</sst>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1" tint="4.9989318521683403E-2"/>
      </left>
      <right/>
      <top style="thin">
        <color indexed="64"/>
      </top>
      <bottom style="thin">
        <color indexed="64"/>
      </bottom>
      <diagonal/>
    </border>
    <border>
      <left style="thick">
        <color theme="1" tint="4.9989318521683403E-2"/>
      </left>
      <right/>
      <top style="thin">
        <color indexed="64"/>
      </top>
      <bottom/>
      <diagonal/>
    </border>
    <border>
      <left style="thick">
        <color theme="1" tint="4.9989318521683403E-2"/>
      </left>
      <right/>
      <top/>
      <bottom style="thin">
        <color indexed="64"/>
      </bottom>
      <diagonal/>
    </border>
    <border>
      <left/>
      <right style="thick">
        <color theme="1" tint="4.9989318521683403E-2"/>
      </right>
      <top style="thin">
        <color indexed="64"/>
      </top>
      <bottom style="thin">
        <color indexed="64"/>
      </bottom>
      <diagonal/>
    </border>
    <border>
      <left/>
      <right style="thick">
        <color theme="1" tint="4.9989318521683403E-2"/>
      </right>
      <top style="thin">
        <color indexed="64"/>
      </top>
      <bottom/>
      <diagonal/>
    </border>
    <border>
      <left/>
      <right style="thick">
        <color theme="1" tint="4.9989318521683403E-2"/>
      </right>
      <top/>
      <bottom style="thin">
        <color indexed="64"/>
      </bottom>
      <diagonal/>
    </border>
    <border>
      <left style="thick">
        <color rgb="FF00B0F0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00B0F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ck">
        <color rgb="FF7030A0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7030A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" fillId="2" borderId="16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5" borderId="0" xfId="0" applyFont="1" applyFill="1" applyAlignment="1">
      <alignment horizontal="left" vertical="center"/>
    </xf>
    <xf numFmtId="0" fontId="1" fillId="2" borderId="17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D7FB-883A-44C8-9413-934BFA04663C}">
  <dimension ref="B1:AU122"/>
  <sheetViews>
    <sheetView tabSelected="1" topLeftCell="AA1" workbookViewId="0">
      <selection activeCell="AN10" sqref="AN10:AU122"/>
    </sheetView>
  </sheetViews>
  <sheetFormatPr baseColWidth="10" defaultRowHeight="15" x14ac:dyDescent="0.25"/>
  <cols>
    <col min="1" max="16384" width="11.42578125" style="1"/>
  </cols>
  <sheetData>
    <row r="1" spans="2:47" ht="15.75" thickBot="1" x14ac:dyDescent="0.3"/>
    <row r="2" spans="2:47" ht="23.25" thickBot="1" x14ac:dyDescent="0.3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  <c r="S2" s="46" t="s">
        <v>45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8"/>
    </row>
    <row r="4" spans="2:47" x14ac:dyDescent="0.25">
      <c r="C4" s="16" t="s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T4" s="49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50"/>
    </row>
    <row r="5" spans="2:47" x14ac:dyDescent="0.25">
      <c r="D5" s="24" t="s">
        <v>16</v>
      </c>
      <c r="E5" s="14"/>
      <c r="F5" s="14"/>
      <c r="G5" s="14"/>
      <c r="H5" s="14"/>
      <c r="I5" s="14"/>
      <c r="J5" s="14"/>
      <c r="K5" s="14"/>
      <c r="L5" s="25"/>
      <c r="M5" s="29">
        <v>0.5</v>
      </c>
      <c r="N5" s="31"/>
      <c r="O5" s="29" t="s">
        <v>2</v>
      </c>
      <c r="P5" s="30"/>
      <c r="T5" s="51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3"/>
    </row>
    <row r="6" spans="2:47" x14ac:dyDescent="0.25">
      <c r="E6" s="24" t="s">
        <v>17</v>
      </c>
      <c r="F6" s="14"/>
      <c r="G6" s="14"/>
      <c r="H6" s="14"/>
      <c r="I6" s="14"/>
      <c r="J6" s="14"/>
      <c r="K6" s="14"/>
      <c r="L6" s="25"/>
      <c r="M6" s="21">
        <v>0</v>
      </c>
      <c r="N6" s="23"/>
      <c r="O6" s="21" t="s">
        <v>3</v>
      </c>
      <c r="P6" s="22"/>
      <c r="T6" s="51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3"/>
      <c r="AK6" t="s">
        <v>46</v>
      </c>
      <c r="AL6" t="s">
        <v>47</v>
      </c>
      <c r="AM6" t="s">
        <v>48</v>
      </c>
    </row>
    <row r="7" spans="2:47" x14ac:dyDescent="0.25">
      <c r="F7" s="24" t="s">
        <v>18</v>
      </c>
      <c r="G7" s="14"/>
      <c r="H7" s="14"/>
      <c r="I7" s="14"/>
      <c r="J7" s="14"/>
      <c r="K7" s="14"/>
      <c r="L7" s="25"/>
      <c r="M7" s="26">
        <v>2</v>
      </c>
      <c r="N7" s="28"/>
      <c r="O7" s="26" t="s">
        <v>4</v>
      </c>
      <c r="P7" s="27"/>
      <c r="T7" s="51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3"/>
      <c r="AK7" s="1">
        <v>0</v>
      </c>
      <c r="AL7" s="1">
        <f>AM7/112</f>
        <v>0.39269908169872414</v>
      </c>
      <c r="AM7" s="1">
        <f>AL122</f>
        <v>43.982297150257104</v>
      </c>
    </row>
    <row r="8" spans="2:47" x14ac:dyDescent="0.25">
      <c r="T8" s="51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3"/>
    </row>
    <row r="9" spans="2:47" x14ac:dyDescent="0.25">
      <c r="C9" s="16" t="s">
        <v>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T9" s="51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3"/>
      <c r="AK9" t="s">
        <v>49</v>
      </c>
      <c r="AL9"/>
      <c r="AN9" s="1" t="s">
        <v>9</v>
      </c>
      <c r="AQ9" s="1" t="s">
        <v>14</v>
      </c>
      <c r="AT9" s="1" t="s">
        <v>15</v>
      </c>
    </row>
    <row r="10" spans="2:47" x14ac:dyDescent="0.25">
      <c r="D10" s="24" t="s">
        <v>19</v>
      </c>
      <c r="E10" s="14"/>
      <c r="F10" s="14"/>
      <c r="G10" s="14"/>
      <c r="H10" s="14"/>
      <c r="I10" s="14"/>
      <c r="J10" s="14"/>
      <c r="K10" s="14"/>
      <c r="L10" s="14"/>
      <c r="M10" s="21">
        <v>1</v>
      </c>
      <c r="N10" s="23"/>
      <c r="O10" s="21" t="s">
        <v>6</v>
      </c>
      <c r="P10" s="22"/>
      <c r="T10" s="51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3"/>
      <c r="AK10">
        <v>0</v>
      </c>
      <c r="AL10">
        <f>AK7</f>
        <v>0</v>
      </c>
      <c r="AN10" s="1">
        <f xml:space="preserve"> COS(AL10) * $M$19 + $M$18</f>
        <v>25000</v>
      </c>
      <c r="AO10" s="1">
        <f xml:space="preserve"> SIN(AL10) * $M$19 + $N$18</f>
        <v>7500</v>
      </c>
      <c r="AQ10" s="1">
        <f xml:space="preserve"> COS(AL10) * $M$27 + $M$26</f>
        <v>-16500</v>
      </c>
      <c r="AR10" s="1">
        <f xml:space="preserve"> SIN(AL10) * $M$27 + $N$26</f>
        <v>10000</v>
      </c>
      <c r="AT10" s="1">
        <f xml:space="preserve"> COS(AL10) * $M$35 + $M$34</f>
        <v>0</v>
      </c>
      <c r="AU10" s="1">
        <f xml:space="preserve"> SIN(AL10) * $M$35 + $N$34</f>
        <v>-15000</v>
      </c>
    </row>
    <row r="11" spans="2:47" x14ac:dyDescent="0.25">
      <c r="E11" s="24" t="s">
        <v>20</v>
      </c>
      <c r="F11" s="14"/>
      <c r="G11" s="14"/>
      <c r="H11" s="14"/>
      <c r="I11" s="14"/>
      <c r="J11" s="14"/>
      <c r="K11" s="14"/>
      <c r="L11" s="14"/>
      <c r="M11" s="3">
        <v>0</v>
      </c>
      <c r="N11" s="2">
        <v>0</v>
      </c>
      <c r="O11" s="21" t="s">
        <v>7</v>
      </c>
      <c r="P11" s="22"/>
      <c r="T11" s="51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3"/>
      <c r="AK11" s="1">
        <v>1</v>
      </c>
      <c r="AL11" s="1">
        <f>AL10+$AL$7</f>
        <v>0.39269908169872414</v>
      </c>
      <c r="AN11" s="1">
        <f xml:space="preserve"> COS(AL11) * $M$19 + $M$18</f>
        <v>24619.397662556432</v>
      </c>
      <c r="AO11" s="1">
        <f t="shared" ref="AO11:AO74" si="0" xml:space="preserve"> SIN(AL11) * $M$19 + $N$18</f>
        <v>9413.4171618254495</v>
      </c>
      <c r="AQ11" s="1">
        <f t="shared" ref="AQ11:AQ74" si="1" xml:space="preserve"> COS(AL11) * $M$27 + $M$26</f>
        <v>-16766.421636210496</v>
      </c>
      <c r="AR11" s="1">
        <f t="shared" ref="AR11:AR74" si="2" xml:space="preserve"> SIN(AL11) * $M$27 + $N$26</f>
        <v>11339.392013277815</v>
      </c>
      <c r="AT11" s="1">
        <f t="shared" ref="AT11:AT74" si="3" xml:space="preserve"> COS(AL11) * $M$35 + $M$34</f>
        <v>-380.60233744356628</v>
      </c>
      <c r="AU11" s="1">
        <f t="shared" ref="AU11:AU74" si="4" xml:space="preserve"> SIN(AL11) * $M$35 + $N$34</f>
        <v>-13086.58283817455</v>
      </c>
    </row>
    <row r="12" spans="2:47" x14ac:dyDescent="0.25">
      <c r="F12" s="24" t="s">
        <v>21</v>
      </c>
      <c r="G12" s="14"/>
      <c r="H12" s="14"/>
      <c r="I12" s="14"/>
      <c r="J12" s="14"/>
      <c r="K12" s="14"/>
      <c r="L12" s="14"/>
      <c r="M12" s="3">
        <v>0</v>
      </c>
      <c r="N12" s="2">
        <v>0</v>
      </c>
      <c r="O12" s="21" t="s">
        <v>3</v>
      </c>
      <c r="P12" s="22"/>
      <c r="T12" s="51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3"/>
      <c r="AK12" s="1">
        <v>2</v>
      </c>
      <c r="AL12" s="1">
        <f>AL11+$AL$7</f>
        <v>0.78539816339744828</v>
      </c>
      <c r="AN12" s="1">
        <f t="shared" ref="AN12:AN75" si="5" xml:space="preserve"> COS(AL12) * $M$19 + $M$18</f>
        <v>23535.533905932738</v>
      </c>
      <c r="AO12" s="1">
        <f t="shared" si="0"/>
        <v>11035.533905932738</v>
      </c>
      <c r="AQ12" s="1">
        <f t="shared" si="1"/>
        <v>-17525.126265847084</v>
      </c>
      <c r="AR12" s="1">
        <f t="shared" si="2"/>
        <v>12474.873734152916</v>
      </c>
      <c r="AT12" s="1">
        <f t="shared" si="3"/>
        <v>-1464.466094067262</v>
      </c>
      <c r="AU12" s="1">
        <f t="shared" si="4"/>
        <v>-11464.466094067262</v>
      </c>
    </row>
    <row r="13" spans="2:47" ht="17.25" x14ac:dyDescent="0.25">
      <c r="G13" s="24" t="s">
        <v>22</v>
      </c>
      <c r="H13" s="14"/>
      <c r="I13" s="14"/>
      <c r="J13" s="14"/>
      <c r="K13" s="14"/>
      <c r="L13" s="14"/>
      <c r="M13" s="3">
        <v>0</v>
      </c>
      <c r="N13" s="2">
        <v>0</v>
      </c>
      <c r="O13" s="21" t="s">
        <v>10</v>
      </c>
      <c r="P13" s="22"/>
      <c r="T13" s="51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3"/>
      <c r="AK13" s="1">
        <v>3</v>
      </c>
      <c r="AL13" s="1">
        <f t="shared" ref="AL13:AL76" si="6">AL12+$AL$7</f>
        <v>1.1780972450961724</v>
      </c>
      <c r="AN13" s="1">
        <f t="shared" si="5"/>
        <v>21913.417161825448</v>
      </c>
      <c r="AO13" s="1">
        <f t="shared" si="0"/>
        <v>12119.397662556434</v>
      </c>
      <c r="AQ13" s="1">
        <f t="shared" si="1"/>
        <v>-18660.607986722185</v>
      </c>
      <c r="AR13" s="1">
        <f t="shared" si="2"/>
        <v>13233.578363789504</v>
      </c>
      <c r="AT13" s="1">
        <f t="shared" si="3"/>
        <v>-3086.5828381745505</v>
      </c>
      <c r="AU13" s="1">
        <f t="shared" si="4"/>
        <v>-10380.602337443566</v>
      </c>
    </row>
    <row r="14" spans="2:47" x14ac:dyDescent="0.25">
      <c r="H14" s="24" t="s">
        <v>23</v>
      </c>
      <c r="I14" s="14"/>
      <c r="J14" s="14"/>
      <c r="K14" s="14"/>
      <c r="L14" s="14"/>
      <c r="M14" s="21">
        <v>2500</v>
      </c>
      <c r="N14" s="23"/>
      <c r="O14" s="21" t="s">
        <v>7</v>
      </c>
      <c r="P14" s="22"/>
      <c r="T14" s="51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3"/>
      <c r="AK14" s="1">
        <v>4</v>
      </c>
      <c r="AL14" s="1">
        <f t="shared" si="6"/>
        <v>1.5707963267948966</v>
      </c>
      <c r="AN14" s="1">
        <f t="shared" si="5"/>
        <v>20000</v>
      </c>
      <c r="AO14" s="1">
        <f t="shared" si="0"/>
        <v>12500</v>
      </c>
      <c r="AQ14" s="1">
        <f t="shared" si="1"/>
        <v>-20000</v>
      </c>
      <c r="AR14" s="1">
        <f t="shared" si="2"/>
        <v>13500</v>
      </c>
      <c r="AT14" s="1">
        <f t="shared" si="3"/>
        <v>-5000</v>
      </c>
      <c r="AU14" s="1">
        <f t="shared" si="4"/>
        <v>-10000</v>
      </c>
    </row>
    <row r="15" spans="2:47" x14ac:dyDescent="0.25">
      <c r="T15" s="51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3"/>
      <c r="AK15">
        <v>5</v>
      </c>
      <c r="AL15" s="1">
        <f t="shared" si="6"/>
        <v>1.9634954084936207</v>
      </c>
      <c r="AN15" s="1">
        <f t="shared" si="5"/>
        <v>18086.582838174552</v>
      </c>
      <c r="AO15" s="1">
        <f t="shared" si="0"/>
        <v>12119.397662556434</v>
      </c>
      <c r="AQ15" s="1">
        <f t="shared" si="1"/>
        <v>-21339.392013277815</v>
      </c>
      <c r="AR15" s="1">
        <f t="shared" si="2"/>
        <v>13233.578363789504</v>
      </c>
      <c r="AT15" s="1">
        <f t="shared" si="3"/>
        <v>-6913.4171618254486</v>
      </c>
      <c r="AU15" s="1">
        <f t="shared" si="4"/>
        <v>-10380.602337443566</v>
      </c>
    </row>
    <row r="16" spans="2:47" x14ac:dyDescent="0.25">
      <c r="C16" s="16" t="s">
        <v>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T16" s="51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3"/>
      <c r="AK16" s="1">
        <v>6</v>
      </c>
      <c r="AL16" s="1">
        <f t="shared" si="6"/>
        <v>2.3561944901923448</v>
      </c>
      <c r="AN16" s="1">
        <f t="shared" si="5"/>
        <v>16464.466094067262</v>
      </c>
      <c r="AO16" s="1">
        <f t="shared" si="0"/>
        <v>11035.533905932738</v>
      </c>
      <c r="AQ16" s="1">
        <f t="shared" si="1"/>
        <v>-22474.873734152916</v>
      </c>
      <c r="AR16" s="1">
        <f t="shared" si="2"/>
        <v>12474.873734152916</v>
      </c>
      <c r="AT16" s="1">
        <f t="shared" si="3"/>
        <v>-8535.533905932738</v>
      </c>
      <c r="AU16" s="1">
        <f t="shared" si="4"/>
        <v>-11464.466094067262</v>
      </c>
    </row>
    <row r="17" spans="3:47" x14ac:dyDescent="0.25">
      <c r="C17" s="17" t="s">
        <v>9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T17" s="51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K17" s="1">
        <v>7</v>
      </c>
      <c r="AL17" s="1">
        <f t="shared" si="6"/>
        <v>2.748893571891069</v>
      </c>
      <c r="AN17" s="1">
        <f t="shared" si="5"/>
        <v>15380.602337443566</v>
      </c>
      <c r="AO17" s="1">
        <f t="shared" si="0"/>
        <v>9413.4171618254495</v>
      </c>
      <c r="AQ17" s="1">
        <f t="shared" si="1"/>
        <v>-23233.578363789504</v>
      </c>
      <c r="AR17" s="1">
        <f t="shared" si="2"/>
        <v>11339.392013277815</v>
      </c>
      <c r="AT17" s="1">
        <f t="shared" si="3"/>
        <v>-9619.3976625564337</v>
      </c>
      <c r="AU17" s="1">
        <f t="shared" si="4"/>
        <v>-13086.58283817455</v>
      </c>
    </row>
    <row r="18" spans="3:47" x14ac:dyDescent="0.25">
      <c r="D18" s="18" t="s">
        <v>30</v>
      </c>
      <c r="E18" s="19"/>
      <c r="F18" s="19"/>
      <c r="G18" s="19"/>
      <c r="H18" s="19"/>
      <c r="I18" s="19"/>
      <c r="J18" s="19"/>
      <c r="K18" s="19"/>
      <c r="L18" s="20"/>
      <c r="M18" s="5">
        <v>20000</v>
      </c>
      <c r="N18" s="6">
        <v>7500</v>
      </c>
      <c r="O18" s="11" t="s">
        <v>7</v>
      </c>
      <c r="P18" s="12"/>
      <c r="T18" s="51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K18" s="1">
        <v>8</v>
      </c>
      <c r="AL18" s="1">
        <f t="shared" si="6"/>
        <v>3.1415926535897931</v>
      </c>
      <c r="AN18" s="1">
        <f t="shared" si="5"/>
        <v>15000</v>
      </c>
      <c r="AO18" s="1">
        <f t="shared" si="0"/>
        <v>7500.0000000000009</v>
      </c>
      <c r="AQ18" s="1">
        <f t="shared" si="1"/>
        <v>-23500</v>
      </c>
      <c r="AR18" s="1">
        <f t="shared" si="2"/>
        <v>10000</v>
      </c>
      <c r="AT18" s="1">
        <f t="shared" si="3"/>
        <v>-10000</v>
      </c>
      <c r="AU18" s="1">
        <f t="shared" si="4"/>
        <v>-15000</v>
      </c>
    </row>
    <row r="19" spans="3:47" x14ac:dyDescent="0.25">
      <c r="E19" s="18" t="s">
        <v>24</v>
      </c>
      <c r="F19" s="19"/>
      <c r="G19" s="19"/>
      <c r="H19" s="19"/>
      <c r="I19" s="19"/>
      <c r="J19" s="19"/>
      <c r="K19" s="19"/>
      <c r="L19" s="20"/>
      <c r="M19" s="11">
        <v>5000</v>
      </c>
      <c r="N19" s="12"/>
      <c r="O19" s="11" t="s">
        <v>7</v>
      </c>
      <c r="P19" s="12"/>
      <c r="T19" s="51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K19" s="1">
        <v>9</v>
      </c>
      <c r="AL19" s="1">
        <f t="shared" si="6"/>
        <v>3.5342917352885173</v>
      </c>
      <c r="AN19" s="1">
        <f t="shared" si="5"/>
        <v>15380.602337443564</v>
      </c>
      <c r="AO19" s="1">
        <f t="shared" si="0"/>
        <v>5586.5828381745514</v>
      </c>
      <c r="AQ19" s="1">
        <f t="shared" si="1"/>
        <v>-23233.578363789504</v>
      </c>
      <c r="AR19" s="1">
        <f t="shared" si="2"/>
        <v>8660.6079867221852</v>
      </c>
      <c r="AT19" s="1">
        <f t="shared" si="3"/>
        <v>-9619.3976625564355</v>
      </c>
      <c r="AU19" s="1">
        <f t="shared" si="4"/>
        <v>-16913.417161825448</v>
      </c>
    </row>
    <row r="20" spans="3:47" ht="17.25" x14ac:dyDescent="0.25">
      <c r="E20" s="4"/>
      <c r="F20" s="18" t="s">
        <v>25</v>
      </c>
      <c r="G20" s="19"/>
      <c r="H20" s="19"/>
      <c r="I20" s="19"/>
      <c r="J20" s="19"/>
      <c r="K20" s="19"/>
      <c r="L20" s="20"/>
      <c r="M20" s="11">
        <v>1</v>
      </c>
      <c r="N20" s="12"/>
      <c r="O20" s="11" t="s">
        <v>11</v>
      </c>
      <c r="P20" s="12"/>
      <c r="T20" s="51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3"/>
      <c r="AK20">
        <v>10</v>
      </c>
      <c r="AL20" s="1">
        <f t="shared" si="6"/>
        <v>3.9269908169872414</v>
      </c>
      <c r="AN20" s="1">
        <f t="shared" si="5"/>
        <v>16464.466094067262</v>
      </c>
      <c r="AO20" s="1">
        <f t="shared" si="0"/>
        <v>3964.4660940672625</v>
      </c>
      <c r="AQ20" s="1">
        <f t="shared" si="1"/>
        <v>-22474.873734152916</v>
      </c>
      <c r="AR20" s="1">
        <f t="shared" si="2"/>
        <v>7525.1262658470841</v>
      </c>
      <c r="AT20" s="1">
        <f t="shared" si="3"/>
        <v>-8535.533905932738</v>
      </c>
      <c r="AU20" s="1">
        <f t="shared" si="4"/>
        <v>-18535.533905932738</v>
      </c>
    </row>
    <row r="21" spans="3:47" ht="17.25" x14ac:dyDescent="0.25">
      <c r="E21" s="4"/>
      <c r="F21" s="4"/>
      <c r="G21" s="13" t="s">
        <v>26</v>
      </c>
      <c r="H21" s="14"/>
      <c r="I21" s="14"/>
      <c r="J21" s="14"/>
      <c r="K21" s="14"/>
      <c r="L21" s="15"/>
      <c r="M21" s="11">
        <f xml:space="preserve"> (4/3)*PI()*POWER(M19,3)</f>
        <v>523598775598.29883</v>
      </c>
      <c r="N21" s="12"/>
      <c r="O21" s="11" t="s">
        <v>12</v>
      </c>
      <c r="P21" s="12"/>
      <c r="T21" s="51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K21" s="1">
        <v>11</v>
      </c>
      <c r="AL21" s="1">
        <f t="shared" si="6"/>
        <v>4.3196898986859651</v>
      </c>
      <c r="AN21" s="1">
        <f t="shared" si="5"/>
        <v>18086.582838174549</v>
      </c>
      <c r="AO21" s="1">
        <f t="shared" si="0"/>
        <v>2880.6023374435672</v>
      </c>
      <c r="AQ21" s="1">
        <f t="shared" si="1"/>
        <v>-21339.392013277815</v>
      </c>
      <c r="AR21" s="1">
        <f t="shared" si="2"/>
        <v>6766.4216362104971</v>
      </c>
      <c r="AT21" s="1">
        <f t="shared" si="3"/>
        <v>-6913.4171618254513</v>
      </c>
      <c r="AU21" s="1">
        <f t="shared" si="4"/>
        <v>-19619.397662556432</v>
      </c>
    </row>
    <row r="22" spans="3:47" x14ac:dyDescent="0.25">
      <c r="E22" s="4"/>
      <c r="F22" s="4"/>
      <c r="G22" s="4"/>
      <c r="H22" s="13" t="s">
        <v>27</v>
      </c>
      <c r="I22" s="14"/>
      <c r="J22" s="14"/>
      <c r="K22" s="14"/>
      <c r="L22" s="15"/>
      <c r="M22" s="11">
        <f xml:space="preserve"> M20*M21</f>
        <v>523598775598.29883</v>
      </c>
      <c r="N22" s="12"/>
      <c r="O22" s="11" t="s">
        <v>6</v>
      </c>
      <c r="P22" s="12"/>
      <c r="T22" s="51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3"/>
      <c r="AK22" s="1">
        <v>12</v>
      </c>
      <c r="AL22" s="1">
        <f t="shared" si="6"/>
        <v>4.7123889803846897</v>
      </c>
      <c r="AN22" s="1">
        <f t="shared" si="5"/>
        <v>20000</v>
      </c>
      <c r="AO22" s="1">
        <f t="shared" si="0"/>
        <v>2500</v>
      </c>
      <c r="AQ22" s="1">
        <f t="shared" si="1"/>
        <v>-20000</v>
      </c>
      <c r="AR22" s="1">
        <f t="shared" si="2"/>
        <v>6500</v>
      </c>
      <c r="AT22" s="1">
        <f t="shared" si="3"/>
        <v>-5000.0000000000009</v>
      </c>
      <c r="AU22" s="1">
        <f t="shared" si="4"/>
        <v>-20000</v>
      </c>
    </row>
    <row r="23" spans="3:47" x14ac:dyDescent="0.25">
      <c r="E23" s="4"/>
      <c r="F23" s="4"/>
      <c r="G23" s="4"/>
      <c r="H23" s="4"/>
      <c r="I23" s="13" t="s">
        <v>28</v>
      </c>
      <c r="J23" s="14"/>
      <c r="K23" s="14"/>
      <c r="L23" s="15"/>
      <c r="M23" s="11">
        <f xml:space="preserve"> M19*$M$7</f>
        <v>10000</v>
      </c>
      <c r="N23" s="12"/>
      <c r="O23" s="11" t="s">
        <v>7</v>
      </c>
      <c r="P23" s="12"/>
      <c r="T23" s="51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3"/>
      <c r="AK23" s="1">
        <v>13</v>
      </c>
      <c r="AL23" s="1">
        <f t="shared" si="6"/>
        <v>5.1050880620834143</v>
      </c>
      <c r="AN23" s="1">
        <f t="shared" si="5"/>
        <v>21913.417161825451</v>
      </c>
      <c r="AO23" s="1">
        <f t="shared" si="0"/>
        <v>2880.6023374435672</v>
      </c>
      <c r="AQ23" s="1">
        <f t="shared" si="1"/>
        <v>-18660.607986722185</v>
      </c>
      <c r="AR23" s="1">
        <f t="shared" si="2"/>
        <v>6766.4216362104962</v>
      </c>
      <c r="AT23" s="1">
        <f t="shared" si="3"/>
        <v>-3086.58283817455</v>
      </c>
      <c r="AU23" s="1">
        <f t="shared" si="4"/>
        <v>-19619.397662556432</v>
      </c>
    </row>
    <row r="24" spans="3:47" x14ac:dyDescent="0.25">
      <c r="E24" s="4"/>
      <c r="F24" s="4"/>
      <c r="G24" s="4"/>
      <c r="H24" s="4"/>
      <c r="I24" s="4"/>
      <c r="J24" s="18" t="s">
        <v>29</v>
      </c>
      <c r="K24" s="19"/>
      <c r="L24" s="20"/>
      <c r="M24" s="11" t="s">
        <v>13</v>
      </c>
      <c r="N24" s="12"/>
      <c r="O24" s="11" t="s">
        <v>4</v>
      </c>
      <c r="P24" s="12"/>
      <c r="T24" s="51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3"/>
      <c r="AK24" s="1">
        <v>14</v>
      </c>
      <c r="AL24" s="1">
        <f t="shared" si="6"/>
        <v>5.4977871437821388</v>
      </c>
      <c r="AN24" s="1">
        <f t="shared" si="5"/>
        <v>23535.533905932742</v>
      </c>
      <c r="AO24" s="1">
        <f t="shared" si="0"/>
        <v>3964.4660940672647</v>
      </c>
      <c r="AQ24" s="1">
        <f t="shared" si="1"/>
        <v>-17525.126265847081</v>
      </c>
      <c r="AR24" s="1">
        <f t="shared" si="2"/>
        <v>7525.126265847086</v>
      </c>
      <c r="AT24" s="1">
        <f t="shared" si="3"/>
        <v>-1464.4660940672597</v>
      </c>
      <c r="AU24" s="1">
        <f t="shared" si="4"/>
        <v>-18535.533905932734</v>
      </c>
    </row>
    <row r="25" spans="3:47" x14ac:dyDescent="0.25">
      <c r="C25" s="32" t="s">
        <v>14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T25" s="51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3"/>
      <c r="AK25">
        <v>15</v>
      </c>
      <c r="AL25" s="1">
        <f t="shared" si="6"/>
        <v>5.8904862254808634</v>
      </c>
      <c r="AN25" s="1">
        <f t="shared" si="5"/>
        <v>24619.397662556436</v>
      </c>
      <c r="AO25" s="1">
        <f t="shared" si="0"/>
        <v>5586.5828381745559</v>
      </c>
      <c r="AQ25" s="1">
        <f t="shared" si="1"/>
        <v>-16766.421636210496</v>
      </c>
      <c r="AR25" s="1">
        <f t="shared" si="2"/>
        <v>8660.6079867221888</v>
      </c>
      <c r="AT25" s="1">
        <f t="shared" si="3"/>
        <v>-380.60233744356447</v>
      </c>
      <c r="AU25" s="1">
        <f t="shared" si="4"/>
        <v>-16913.417161825444</v>
      </c>
    </row>
    <row r="26" spans="3:47" x14ac:dyDescent="0.25">
      <c r="D26" s="33" t="s">
        <v>31</v>
      </c>
      <c r="E26" s="19"/>
      <c r="F26" s="19"/>
      <c r="G26" s="19"/>
      <c r="H26" s="19"/>
      <c r="I26" s="19"/>
      <c r="J26" s="19"/>
      <c r="K26" s="19"/>
      <c r="L26" s="34"/>
      <c r="M26" s="7">
        <v>-20000</v>
      </c>
      <c r="N26" s="8">
        <v>10000</v>
      </c>
      <c r="O26" s="35" t="s">
        <v>7</v>
      </c>
      <c r="P26" s="36"/>
      <c r="T26" s="51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3"/>
      <c r="AK26" s="1">
        <v>16</v>
      </c>
      <c r="AL26" s="1">
        <f t="shared" si="6"/>
        <v>6.283185307179588</v>
      </c>
      <c r="AN26" s="1">
        <f t="shared" si="5"/>
        <v>25000</v>
      </c>
      <c r="AO26" s="1">
        <f t="shared" si="0"/>
        <v>7500.0000000000073</v>
      </c>
      <c r="AQ26" s="1">
        <f t="shared" si="1"/>
        <v>-16500</v>
      </c>
      <c r="AR26" s="1">
        <f t="shared" si="2"/>
        <v>10000.000000000005</v>
      </c>
      <c r="AT26" s="1">
        <f t="shared" si="3"/>
        <v>0</v>
      </c>
      <c r="AU26" s="1">
        <f t="shared" si="4"/>
        <v>-14999.999999999993</v>
      </c>
    </row>
    <row r="27" spans="3:47" x14ac:dyDescent="0.25">
      <c r="D27" s="4"/>
      <c r="E27" s="33" t="s">
        <v>32</v>
      </c>
      <c r="F27" s="19"/>
      <c r="G27" s="19"/>
      <c r="H27" s="19"/>
      <c r="I27" s="19"/>
      <c r="J27" s="19"/>
      <c r="K27" s="19"/>
      <c r="L27" s="34"/>
      <c r="M27" s="35">
        <v>3500</v>
      </c>
      <c r="N27" s="36"/>
      <c r="O27" s="35" t="s">
        <v>7</v>
      </c>
      <c r="P27" s="36"/>
      <c r="T27" s="51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3"/>
      <c r="AK27" s="1">
        <v>17</v>
      </c>
      <c r="AL27" s="1">
        <f t="shared" si="6"/>
        <v>6.6758843888783126</v>
      </c>
      <c r="AN27" s="1">
        <f t="shared" si="5"/>
        <v>24619.397662556432</v>
      </c>
      <c r="AO27" s="1">
        <f t="shared" si="0"/>
        <v>9413.4171618254586</v>
      </c>
      <c r="AQ27" s="1">
        <f t="shared" si="1"/>
        <v>-16766.4216362105</v>
      </c>
      <c r="AR27" s="1">
        <f t="shared" si="2"/>
        <v>11339.39201327782</v>
      </c>
      <c r="AT27" s="1">
        <f t="shared" si="3"/>
        <v>-380.60233744356992</v>
      </c>
      <c r="AU27" s="1">
        <f t="shared" si="4"/>
        <v>-13086.582838174541</v>
      </c>
    </row>
    <row r="28" spans="3:47" ht="17.25" x14ac:dyDescent="0.25">
      <c r="D28" s="4"/>
      <c r="E28" s="4"/>
      <c r="F28" s="33" t="s">
        <v>33</v>
      </c>
      <c r="G28" s="19"/>
      <c r="H28" s="19"/>
      <c r="I28" s="19"/>
      <c r="J28" s="19"/>
      <c r="K28" s="19"/>
      <c r="L28" s="34"/>
      <c r="M28" s="35">
        <v>1</v>
      </c>
      <c r="N28" s="36"/>
      <c r="O28" s="35" t="s">
        <v>11</v>
      </c>
      <c r="P28" s="36"/>
      <c r="T28" s="51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3"/>
      <c r="AK28" s="1">
        <v>18</v>
      </c>
      <c r="AL28" s="1">
        <f t="shared" si="6"/>
        <v>7.0685834705770372</v>
      </c>
      <c r="AN28" s="1">
        <f t="shared" si="5"/>
        <v>23535.533905932731</v>
      </c>
      <c r="AO28" s="1">
        <f t="shared" si="0"/>
        <v>11035.533905932745</v>
      </c>
      <c r="AQ28" s="1">
        <f t="shared" si="1"/>
        <v>-17525.126265847088</v>
      </c>
      <c r="AR28" s="1">
        <f t="shared" si="2"/>
        <v>12474.873734152923</v>
      </c>
      <c r="AT28" s="1">
        <f t="shared" si="3"/>
        <v>-1464.4660940672711</v>
      </c>
      <c r="AU28" s="1">
        <f t="shared" si="4"/>
        <v>-11464.466094067255</v>
      </c>
    </row>
    <row r="29" spans="3:47" ht="17.25" x14ac:dyDescent="0.25">
      <c r="D29" s="4"/>
      <c r="E29" s="4"/>
      <c r="F29" s="4"/>
      <c r="G29" s="37" t="s">
        <v>34</v>
      </c>
      <c r="H29" s="14"/>
      <c r="I29" s="14"/>
      <c r="J29" s="14"/>
      <c r="K29" s="14"/>
      <c r="L29" s="38"/>
      <c r="M29" s="35">
        <f xml:space="preserve"> (4/3)*PI()*POWER(M27,3)</f>
        <v>179594380030.21649</v>
      </c>
      <c r="N29" s="36"/>
      <c r="O29" s="35" t="s">
        <v>12</v>
      </c>
      <c r="P29" s="36"/>
      <c r="T29" s="51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3"/>
      <c r="AK29" s="1">
        <v>19</v>
      </c>
      <c r="AL29" s="1">
        <f t="shared" si="6"/>
        <v>7.4612825522757618</v>
      </c>
      <c r="AN29" s="1">
        <f t="shared" si="5"/>
        <v>21913.417161825437</v>
      </c>
      <c r="AO29" s="1">
        <f t="shared" si="0"/>
        <v>12119.397662556439</v>
      </c>
      <c r="AQ29" s="1">
        <f t="shared" si="1"/>
        <v>-18660.607986722196</v>
      </c>
      <c r="AR29" s="1">
        <f t="shared" si="2"/>
        <v>13233.578363789507</v>
      </c>
      <c r="AT29" s="1">
        <f t="shared" si="3"/>
        <v>-3086.5828381745641</v>
      </c>
      <c r="AU29" s="1">
        <f t="shared" si="4"/>
        <v>-10380.602337443561</v>
      </c>
    </row>
    <row r="30" spans="3:47" x14ac:dyDescent="0.25">
      <c r="D30" s="4"/>
      <c r="E30" s="4"/>
      <c r="F30" s="4"/>
      <c r="G30" s="4"/>
      <c r="H30" s="37" t="s">
        <v>35</v>
      </c>
      <c r="I30" s="14"/>
      <c r="J30" s="14"/>
      <c r="K30" s="14"/>
      <c r="L30" s="38"/>
      <c r="M30" s="35">
        <f xml:space="preserve"> M28*M29</f>
        <v>179594380030.21649</v>
      </c>
      <c r="N30" s="36"/>
      <c r="O30" s="35" t="s">
        <v>6</v>
      </c>
      <c r="P30" s="36"/>
      <c r="T30" s="51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K30">
        <v>20</v>
      </c>
      <c r="AL30" s="1">
        <f t="shared" si="6"/>
        <v>7.8539816339744863</v>
      </c>
      <c r="AN30" s="1">
        <f t="shared" si="5"/>
        <v>19999.999999999985</v>
      </c>
      <c r="AO30" s="1">
        <f t="shared" si="0"/>
        <v>12500</v>
      </c>
      <c r="AQ30" s="1">
        <f t="shared" si="1"/>
        <v>-20000.000000000011</v>
      </c>
      <c r="AR30" s="1">
        <f t="shared" si="2"/>
        <v>13500</v>
      </c>
      <c r="AT30" s="1">
        <f t="shared" si="3"/>
        <v>-5000.0000000000164</v>
      </c>
      <c r="AU30" s="1">
        <f t="shared" si="4"/>
        <v>-10000</v>
      </c>
    </row>
    <row r="31" spans="3:47" x14ac:dyDescent="0.25">
      <c r="D31" s="4"/>
      <c r="E31" s="4"/>
      <c r="F31" s="4"/>
      <c r="G31" s="4"/>
      <c r="H31" s="4"/>
      <c r="I31" s="37" t="s">
        <v>36</v>
      </c>
      <c r="J31" s="14"/>
      <c r="K31" s="14"/>
      <c r="L31" s="38"/>
      <c r="M31" s="35">
        <f xml:space="preserve"> M27*$M$7</f>
        <v>7000</v>
      </c>
      <c r="N31" s="36"/>
      <c r="O31" s="35" t="s">
        <v>7</v>
      </c>
      <c r="P31" s="36"/>
      <c r="T31" s="51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K31" s="1">
        <v>21</v>
      </c>
      <c r="AL31" s="1">
        <f t="shared" si="6"/>
        <v>8.2466807156732109</v>
      </c>
      <c r="AN31" s="1">
        <f t="shared" si="5"/>
        <v>18086.582838174534</v>
      </c>
      <c r="AO31" s="1">
        <f t="shared" si="0"/>
        <v>12119.397662556426</v>
      </c>
      <c r="AQ31" s="1">
        <f t="shared" si="1"/>
        <v>-21339.392013277826</v>
      </c>
      <c r="AR31" s="1">
        <f t="shared" si="2"/>
        <v>13233.578363789498</v>
      </c>
      <c r="AT31" s="1">
        <f t="shared" si="3"/>
        <v>-6913.4171618254659</v>
      </c>
      <c r="AU31" s="1">
        <f t="shared" si="4"/>
        <v>-10380.602337443574</v>
      </c>
    </row>
    <row r="32" spans="3:47" x14ac:dyDescent="0.25">
      <c r="D32" s="4"/>
      <c r="E32" s="4"/>
      <c r="F32" s="4"/>
      <c r="G32" s="4"/>
      <c r="H32" s="4"/>
      <c r="I32" s="4"/>
      <c r="J32" s="33" t="s">
        <v>37</v>
      </c>
      <c r="K32" s="19"/>
      <c r="L32" s="34"/>
      <c r="M32" s="35" t="s">
        <v>13</v>
      </c>
      <c r="N32" s="36"/>
      <c r="O32" s="35" t="s">
        <v>4</v>
      </c>
      <c r="P32" s="36"/>
      <c r="T32" s="51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K32" s="1">
        <v>22</v>
      </c>
      <c r="AL32" s="1">
        <f t="shared" si="6"/>
        <v>8.6393797973719355</v>
      </c>
      <c r="AN32" s="1">
        <f t="shared" si="5"/>
        <v>16464.466094067247</v>
      </c>
      <c r="AO32" s="1">
        <f t="shared" si="0"/>
        <v>11035.533905932723</v>
      </c>
      <c r="AQ32" s="1">
        <f t="shared" si="1"/>
        <v>-22474.873734152927</v>
      </c>
      <c r="AR32" s="1">
        <f t="shared" si="2"/>
        <v>12474.873734152905</v>
      </c>
      <c r="AT32" s="1">
        <f t="shared" si="3"/>
        <v>-8535.5339059327525</v>
      </c>
      <c r="AU32" s="1">
        <f t="shared" si="4"/>
        <v>-11464.466094067277</v>
      </c>
    </row>
    <row r="33" spans="3:47" x14ac:dyDescent="0.25">
      <c r="C33" s="39" t="s">
        <v>15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T33" s="51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3"/>
      <c r="AK33" s="1">
        <v>23</v>
      </c>
      <c r="AL33" s="1">
        <f t="shared" si="6"/>
        <v>9.0320788790706601</v>
      </c>
      <c r="AN33" s="1">
        <f t="shared" si="5"/>
        <v>15380.602337443557</v>
      </c>
      <c r="AO33" s="1">
        <f t="shared" si="0"/>
        <v>9413.4171618254277</v>
      </c>
      <c r="AQ33" s="1">
        <f t="shared" si="1"/>
        <v>-23233.578363789511</v>
      </c>
      <c r="AR33" s="1">
        <f t="shared" si="2"/>
        <v>11339.3920132778</v>
      </c>
      <c r="AT33" s="1">
        <f t="shared" si="3"/>
        <v>-9619.3976625564428</v>
      </c>
      <c r="AU33" s="1">
        <f t="shared" si="4"/>
        <v>-13086.582838174572</v>
      </c>
    </row>
    <row r="34" spans="3:47" x14ac:dyDescent="0.25">
      <c r="D34" s="40" t="s">
        <v>38</v>
      </c>
      <c r="E34" s="19"/>
      <c r="F34" s="19"/>
      <c r="G34" s="19"/>
      <c r="H34" s="19"/>
      <c r="I34" s="19"/>
      <c r="J34" s="19"/>
      <c r="K34" s="19"/>
      <c r="L34" s="41"/>
      <c r="M34" s="9">
        <v>-5000</v>
      </c>
      <c r="N34" s="10">
        <v>-15000</v>
      </c>
      <c r="O34" s="42" t="s">
        <v>7</v>
      </c>
      <c r="P34" s="43"/>
      <c r="T34" s="51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K34" s="1">
        <v>24</v>
      </c>
      <c r="AL34" s="1">
        <f t="shared" si="6"/>
        <v>9.4247779607693847</v>
      </c>
      <c r="AN34" s="1">
        <f t="shared" si="5"/>
        <v>15000</v>
      </c>
      <c r="AO34" s="1">
        <f t="shared" si="0"/>
        <v>7499.9999999999754</v>
      </c>
      <c r="AQ34" s="1">
        <f t="shared" si="1"/>
        <v>-23500</v>
      </c>
      <c r="AR34" s="1">
        <f t="shared" si="2"/>
        <v>9999.9999999999818</v>
      </c>
      <c r="AT34" s="1">
        <f t="shared" si="3"/>
        <v>-10000</v>
      </c>
      <c r="AU34" s="1">
        <f t="shared" si="4"/>
        <v>-15000.000000000025</v>
      </c>
    </row>
    <row r="35" spans="3:47" x14ac:dyDescent="0.25">
      <c r="D35" s="4"/>
      <c r="E35" s="40" t="s">
        <v>39</v>
      </c>
      <c r="F35" s="19"/>
      <c r="G35" s="19"/>
      <c r="H35" s="19"/>
      <c r="I35" s="19"/>
      <c r="J35" s="19"/>
      <c r="K35" s="19"/>
      <c r="L35" s="41"/>
      <c r="M35" s="42">
        <v>5000</v>
      </c>
      <c r="N35" s="43"/>
      <c r="O35" s="42" t="s">
        <v>7</v>
      </c>
      <c r="P35" s="43"/>
      <c r="T35" s="51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3"/>
      <c r="AK35">
        <v>25</v>
      </c>
      <c r="AL35" s="1">
        <f t="shared" si="6"/>
        <v>9.8174770424681093</v>
      </c>
      <c r="AN35" s="1">
        <f t="shared" si="5"/>
        <v>15380.602337443575</v>
      </c>
      <c r="AO35" s="1">
        <f t="shared" si="0"/>
        <v>5586.5828381745259</v>
      </c>
      <c r="AQ35" s="1">
        <f t="shared" si="1"/>
        <v>-23233.578363789497</v>
      </c>
      <c r="AR35" s="1">
        <f t="shared" si="2"/>
        <v>8660.6079867221688</v>
      </c>
      <c r="AT35" s="1">
        <f t="shared" si="3"/>
        <v>-9619.3976625564246</v>
      </c>
      <c r="AU35" s="1">
        <f t="shared" si="4"/>
        <v>-16913.417161825473</v>
      </c>
    </row>
    <row r="36" spans="3:47" ht="17.25" x14ac:dyDescent="0.25">
      <c r="D36" s="4"/>
      <c r="E36" s="4"/>
      <c r="F36" s="40" t="s">
        <v>40</v>
      </c>
      <c r="G36" s="19"/>
      <c r="H36" s="19"/>
      <c r="I36" s="19"/>
      <c r="J36" s="19"/>
      <c r="K36" s="19"/>
      <c r="L36" s="41"/>
      <c r="M36" s="42">
        <v>1</v>
      </c>
      <c r="N36" s="43"/>
      <c r="O36" s="42" t="s">
        <v>11</v>
      </c>
      <c r="P36" s="43"/>
      <c r="T36" s="51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3"/>
      <c r="AK36" s="1">
        <v>26</v>
      </c>
      <c r="AL36" s="1">
        <f t="shared" si="6"/>
        <v>10.210176124166834</v>
      </c>
      <c r="AN36" s="1">
        <f t="shared" si="5"/>
        <v>16464.466094067284</v>
      </c>
      <c r="AO36" s="1">
        <f t="shared" si="0"/>
        <v>3964.4660940672416</v>
      </c>
      <c r="AQ36" s="1">
        <f t="shared" si="1"/>
        <v>-22474.873734152901</v>
      </c>
      <c r="AR36" s="1">
        <f t="shared" si="2"/>
        <v>7525.1262658470696</v>
      </c>
      <c r="AT36" s="1">
        <f t="shared" si="3"/>
        <v>-8535.533905932718</v>
      </c>
      <c r="AU36" s="1">
        <f t="shared" si="4"/>
        <v>-18535.53390593276</v>
      </c>
    </row>
    <row r="37" spans="3:47" ht="17.25" x14ac:dyDescent="0.25">
      <c r="D37" s="4"/>
      <c r="E37" s="4"/>
      <c r="F37" s="4"/>
      <c r="G37" s="44" t="s">
        <v>41</v>
      </c>
      <c r="H37" s="14"/>
      <c r="I37" s="14"/>
      <c r="J37" s="14"/>
      <c r="K37" s="14"/>
      <c r="L37" s="45"/>
      <c r="M37" s="42">
        <f xml:space="preserve"> (4/3)*PI()*POWER(M35,3)</f>
        <v>523598775598.29883</v>
      </c>
      <c r="N37" s="43"/>
      <c r="O37" s="42" t="s">
        <v>12</v>
      </c>
      <c r="P37" s="43"/>
      <c r="T37" s="51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3"/>
      <c r="AK37" s="1">
        <v>27</v>
      </c>
      <c r="AL37" s="1">
        <f t="shared" si="6"/>
        <v>10.602875205865558</v>
      </c>
      <c r="AN37" s="1">
        <f t="shared" si="5"/>
        <v>18086.582838174581</v>
      </c>
      <c r="AO37" s="1">
        <f t="shared" si="0"/>
        <v>2880.6023374435545</v>
      </c>
      <c r="AQ37" s="1">
        <f t="shared" si="1"/>
        <v>-21339.392013277793</v>
      </c>
      <c r="AR37" s="1">
        <f t="shared" si="2"/>
        <v>6766.421636210488</v>
      </c>
      <c r="AT37" s="1">
        <f t="shared" si="3"/>
        <v>-6913.4171618254204</v>
      </c>
      <c r="AU37" s="1">
        <f t="shared" si="4"/>
        <v>-19619.397662556446</v>
      </c>
    </row>
    <row r="38" spans="3:47" x14ac:dyDescent="0.25">
      <c r="D38" s="4"/>
      <c r="E38" s="4"/>
      <c r="F38" s="4"/>
      <c r="G38" s="4"/>
      <c r="H38" s="44" t="s">
        <v>42</v>
      </c>
      <c r="I38" s="14"/>
      <c r="J38" s="14"/>
      <c r="K38" s="14"/>
      <c r="L38" s="45"/>
      <c r="M38" s="42">
        <f xml:space="preserve"> M36*M37</f>
        <v>523598775598.29883</v>
      </c>
      <c r="N38" s="43"/>
      <c r="O38" s="42" t="s">
        <v>6</v>
      </c>
      <c r="P38" s="43"/>
      <c r="T38" s="51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3"/>
      <c r="AK38" s="1">
        <v>28</v>
      </c>
      <c r="AL38" s="1">
        <f t="shared" si="6"/>
        <v>10.995574287564283</v>
      </c>
      <c r="AN38" s="1">
        <f t="shared" si="5"/>
        <v>20000.000000000033</v>
      </c>
      <c r="AO38" s="1">
        <f t="shared" si="0"/>
        <v>2500</v>
      </c>
      <c r="AQ38" s="1">
        <f t="shared" si="1"/>
        <v>-19999.999999999978</v>
      </c>
      <c r="AR38" s="1">
        <f t="shared" si="2"/>
        <v>6500</v>
      </c>
      <c r="AT38" s="1">
        <f t="shared" si="3"/>
        <v>-4999.9999999999663</v>
      </c>
      <c r="AU38" s="1">
        <f t="shared" si="4"/>
        <v>-20000</v>
      </c>
    </row>
    <row r="39" spans="3:47" x14ac:dyDescent="0.25">
      <c r="D39" s="4"/>
      <c r="E39" s="4"/>
      <c r="F39" s="4"/>
      <c r="G39" s="4"/>
      <c r="H39" s="4"/>
      <c r="I39" s="44" t="s">
        <v>43</v>
      </c>
      <c r="J39" s="14"/>
      <c r="K39" s="14"/>
      <c r="L39" s="45"/>
      <c r="M39" s="42">
        <f xml:space="preserve"> M35*$M$7</f>
        <v>10000</v>
      </c>
      <c r="N39" s="43"/>
      <c r="O39" s="42" t="s">
        <v>7</v>
      </c>
      <c r="P39" s="43"/>
      <c r="T39" s="51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3"/>
      <c r="AK39" s="1">
        <v>29</v>
      </c>
      <c r="AL39" s="1">
        <f t="shared" si="6"/>
        <v>11.388273369263008</v>
      </c>
      <c r="AN39" s="1">
        <f t="shared" si="5"/>
        <v>21913.41716182548</v>
      </c>
      <c r="AO39" s="1">
        <f t="shared" si="0"/>
        <v>2880.6023374435799</v>
      </c>
      <c r="AQ39" s="1">
        <f t="shared" si="1"/>
        <v>-18660.607986722163</v>
      </c>
      <c r="AR39" s="1">
        <f t="shared" si="2"/>
        <v>6766.4216362105053</v>
      </c>
      <c r="AT39" s="1">
        <f t="shared" si="3"/>
        <v>-3086.5828381745187</v>
      </c>
      <c r="AU39" s="1">
        <f t="shared" si="4"/>
        <v>-19619.397662556421</v>
      </c>
    </row>
    <row r="40" spans="3:47" x14ac:dyDescent="0.25">
      <c r="D40" s="4"/>
      <c r="E40" s="4"/>
      <c r="F40" s="4"/>
      <c r="G40" s="4"/>
      <c r="H40" s="4"/>
      <c r="I40" s="4"/>
      <c r="J40" s="40" t="s">
        <v>44</v>
      </c>
      <c r="K40" s="19"/>
      <c r="L40" s="41"/>
      <c r="M40" s="42" t="s">
        <v>13</v>
      </c>
      <c r="N40" s="43"/>
      <c r="O40" s="42" t="s">
        <v>4</v>
      </c>
      <c r="P40" s="43"/>
      <c r="T40" s="5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55"/>
      <c r="AK40">
        <v>30</v>
      </c>
      <c r="AL40" s="1">
        <f t="shared" si="6"/>
        <v>11.780972450961732</v>
      </c>
      <c r="AN40" s="1">
        <f t="shared" si="5"/>
        <v>23535.533905932763</v>
      </c>
      <c r="AO40" s="1">
        <f t="shared" si="0"/>
        <v>3964.4660940672889</v>
      </c>
      <c r="AQ40" s="1">
        <f t="shared" si="1"/>
        <v>-17525.126265847066</v>
      </c>
      <c r="AR40" s="1">
        <f t="shared" si="2"/>
        <v>7525.1262658471023</v>
      </c>
      <c r="AT40" s="1">
        <f t="shared" si="3"/>
        <v>-1464.4660940672356</v>
      </c>
      <c r="AU40" s="1">
        <f t="shared" si="4"/>
        <v>-18535.533905932713</v>
      </c>
    </row>
    <row r="41" spans="3:47" x14ac:dyDescent="0.25">
      <c r="AK41" s="1">
        <v>31</v>
      </c>
      <c r="AL41" s="1">
        <f t="shared" si="6"/>
        <v>12.173671532660457</v>
      </c>
      <c r="AN41" s="1">
        <f t="shared" si="5"/>
        <v>24619.39766255645</v>
      </c>
      <c r="AO41" s="1">
        <f t="shared" si="0"/>
        <v>5586.5828381745878</v>
      </c>
      <c r="AQ41" s="1">
        <f t="shared" si="1"/>
        <v>-16766.421636210485</v>
      </c>
      <c r="AR41" s="1">
        <f t="shared" si="2"/>
        <v>8660.6079867222106</v>
      </c>
      <c r="AT41" s="1">
        <f t="shared" si="3"/>
        <v>-380.60233744355082</v>
      </c>
      <c r="AU41" s="1">
        <f t="shared" si="4"/>
        <v>-16913.417161825411</v>
      </c>
    </row>
    <row r="42" spans="3:47" x14ac:dyDescent="0.25">
      <c r="AK42" s="1">
        <v>32</v>
      </c>
      <c r="AL42" s="1">
        <f t="shared" si="6"/>
        <v>12.566370614359181</v>
      </c>
      <c r="AN42" s="1">
        <f t="shared" si="5"/>
        <v>25000</v>
      </c>
      <c r="AO42" s="1">
        <f t="shared" si="0"/>
        <v>7500.0000000000418</v>
      </c>
      <c r="AQ42" s="1">
        <f t="shared" si="1"/>
        <v>-16500</v>
      </c>
      <c r="AR42" s="1">
        <f t="shared" si="2"/>
        <v>10000.000000000029</v>
      </c>
      <c r="AT42" s="1">
        <f t="shared" si="3"/>
        <v>0</v>
      </c>
      <c r="AU42" s="1">
        <f t="shared" si="4"/>
        <v>-14999.999999999958</v>
      </c>
    </row>
    <row r="43" spans="3:47" x14ac:dyDescent="0.25">
      <c r="AK43" s="1">
        <v>33</v>
      </c>
      <c r="AL43" s="1">
        <f t="shared" si="6"/>
        <v>12.959069696057906</v>
      </c>
      <c r="AN43" s="1">
        <f t="shared" si="5"/>
        <v>24619.397662556417</v>
      </c>
      <c r="AO43" s="1">
        <f t="shared" si="0"/>
        <v>9413.4171618254895</v>
      </c>
      <c r="AQ43" s="1">
        <f t="shared" si="1"/>
        <v>-16766.421636210507</v>
      </c>
      <c r="AR43" s="1">
        <f t="shared" si="2"/>
        <v>11339.392013277842</v>
      </c>
      <c r="AT43" s="1">
        <f t="shared" si="3"/>
        <v>-380.60233744358266</v>
      </c>
      <c r="AU43" s="1">
        <f t="shared" si="4"/>
        <v>-13086.58283817451</v>
      </c>
    </row>
    <row r="44" spans="3:47" x14ac:dyDescent="0.25">
      <c r="AK44" s="1">
        <v>34</v>
      </c>
      <c r="AL44" s="1">
        <f t="shared" si="6"/>
        <v>13.351768777756631</v>
      </c>
      <c r="AN44" s="1">
        <f t="shared" si="5"/>
        <v>23535.533905932705</v>
      </c>
      <c r="AO44" s="1">
        <f t="shared" si="0"/>
        <v>11035.533905932771</v>
      </c>
      <c r="AQ44" s="1">
        <f t="shared" si="1"/>
        <v>-17525.126265847106</v>
      </c>
      <c r="AR44" s="1">
        <f t="shared" si="2"/>
        <v>12474.87373415294</v>
      </c>
      <c r="AT44" s="1">
        <f t="shared" si="3"/>
        <v>-1464.4660940672948</v>
      </c>
      <c r="AU44" s="1">
        <f t="shared" si="4"/>
        <v>-11464.466094067229</v>
      </c>
    </row>
    <row r="45" spans="3:47" x14ac:dyDescent="0.25">
      <c r="AK45">
        <v>35</v>
      </c>
      <c r="AL45" s="1">
        <f t="shared" si="6"/>
        <v>13.744467859455355</v>
      </c>
      <c r="AN45" s="1">
        <f t="shared" si="5"/>
        <v>21913.417161825404</v>
      </c>
      <c r="AO45" s="1">
        <f t="shared" si="0"/>
        <v>12119.397662556454</v>
      </c>
      <c r="AQ45" s="1">
        <f t="shared" si="1"/>
        <v>-18660.607986722218</v>
      </c>
      <c r="AR45" s="1">
        <f t="shared" si="2"/>
        <v>13233.578363789517</v>
      </c>
      <c r="AT45" s="1">
        <f t="shared" si="3"/>
        <v>-3086.582838174596</v>
      </c>
      <c r="AU45" s="1">
        <f t="shared" si="4"/>
        <v>-10380.602337443546</v>
      </c>
    </row>
    <row r="46" spans="3:47" x14ac:dyDescent="0.25">
      <c r="AK46" s="1">
        <v>36</v>
      </c>
      <c r="AL46" s="1">
        <f t="shared" si="6"/>
        <v>14.13716694115408</v>
      </c>
      <c r="AN46" s="1">
        <f t="shared" si="5"/>
        <v>19999.999999999949</v>
      </c>
      <c r="AO46" s="1">
        <f t="shared" si="0"/>
        <v>12500</v>
      </c>
      <c r="AQ46" s="1">
        <f t="shared" si="1"/>
        <v>-20000.000000000036</v>
      </c>
      <c r="AR46" s="1">
        <f t="shared" si="2"/>
        <v>13500</v>
      </c>
      <c r="AT46" s="1">
        <f t="shared" si="3"/>
        <v>-5000.0000000000509</v>
      </c>
      <c r="AU46" s="1">
        <f t="shared" si="4"/>
        <v>-10000</v>
      </c>
    </row>
    <row r="47" spans="3:47" x14ac:dyDescent="0.25">
      <c r="AK47" s="1">
        <v>37</v>
      </c>
      <c r="AL47" s="1">
        <f t="shared" si="6"/>
        <v>14.529866022852804</v>
      </c>
      <c r="AN47" s="1">
        <f t="shared" si="5"/>
        <v>18086.582838174501</v>
      </c>
      <c r="AO47" s="1">
        <f t="shared" si="0"/>
        <v>12119.397662556414</v>
      </c>
      <c r="AQ47" s="1">
        <f t="shared" si="1"/>
        <v>-21339.392013277848</v>
      </c>
      <c r="AR47" s="1">
        <f t="shared" si="2"/>
        <v>13233.578363789489</v>
      </c>
      <c r="AT47" s="1">
        <f t="shared" si="3"/>
        <v>-6913.4171618254977</v>
      </c>
      <c r="AU47" s="1">
        <f t="shared" si="4"/>
        <v>-10380.602337443586</v>
      </c>
    </row>
    <row r="48" spans="3:47" x14ac:dyDescent="0.25">
      <c r="AK48" s="1">
        <v>38</v>
      </c>
      <c r="AL48" s="1">
        <f t="shared" si="6"/>
        <v>14.922565104551529</v>
      </c>
      <c r="AN48" s="1">
        <f t="shared" si="5"/>
        <v>16464.466094067226</v>
      </c>
      <c r="AO48" s="1">
        <f t="shared" si="0"/>
        <v>11035.533905932698</v>
      </c>
      <c r="AQ48" s="1">
        <f t="shared" si="1"/>
        <v>-22474.873734152941</v>
      </c>
      <c r="AR48" s="1">
        <f t="shared" si="2"/>
        <v>12474.87373415289</v>
      </c>
      <c r="AT48" s="1">
        <f t="shared" si="3"/>
        <v>-8535.5339059327762</v>
      </c>
      <c r="AU48" s="1">
        <f t="shared" si="4"/>
        <v>-11464.466094067302</v>
      </c>
    </row>
    <row r="49" spans="37:47" x14ac:dyDescent="0.25">
      <c r="AK49" s="1">
        <v>39</v>
      </c>
      <c r="AL49" s="1">
        <f t="shared" si="6"/>
        <v>15.315264186250253</v>
      </c>
      <c r="AN49" s="1">
        <f t="shared" si="5"/>
        <v>15380.602337443544</v>
      </c>
      <c r="AO49" s="1">
        <f t="shared" si="0"/>
        <v>9413.4171618253968</v>
      </c>
      <c r="AQ49" s="1">
        <f t="shared" si="1"/>
        <v>-23233.578363789518</v>
      </c>
      <c r="AR49" s="1">
        <f t="shared" si="2"/>
        <v>11339.392013277777</v>
      </c>
      <c r="AT49" s="1">
        <f t="shared" si="3"/>
        <v>-9619.3976625564555</v>
      </c>
      <c r="AU49" s="1">
        <f t="shared" si="4"/>
        <v>-13086.582838174603</v>
      </c>
    </row>
    <row r="50" spans="37:47" x14ac:dyDescent="0.25">
      <c r="AK50">
        <v>40</v>
      </c>
      <c r="AL50" s="1">
        <f t="shared" si="6"/>
        <v>15.707963267948978</v>
      </c>
      <c r="AN50" s="1">
        <f t="shared" si="5"/>
        <v>15000</v>
      </c>
      <c r="AO50" s="1">
        <f t="shared" si="0"/>
        <v>7499.9999999999409</v>
      </c>
      <c r="AQ50" s="1">
        <f t="shared" si="1"/>
        <v>-23500</v>
      </c>
      <c r="AR50" s="1">
        <f t="shared" si="2"/>
        <v>9999.9999999999582</v>
      </c>
      <c r="AT50" s="1">
        <f t="shared" si="3"/>
        <v>-10000</v>
      </c>
      <c r="AU50" s="1">
        <f t="shared" si="4"/>
        <v>-15000.000000000058</v>
      </c>
    </row>
    <row r="51" spans="37:47" x14ac:dyDescent="0.25">
      <c r="AK51" s="1">
        <v>41</v>
      </c>
      <c r="AL51" s="1">
        <f t="shared" si="6"/>
        <v>16.100662349647703</v>
      </c>
      <c r="AN51" s="1">
        <f t="shared" si="5"/>
        <v>15380.60233744359</v>
      </c>
      <c r="AO51" s="1">
        <f t="shared" si="0"/>
        <v>5586.5828381744941</v>
      </c>
      <c r="AQ51" s="1">
        <f t="shared" si="1"/>
        <v>-23233.578363789486</v>
      </c>
      <c r="AR51" s="1">
        <f t="shared" si="2"/>
        <v>8660.6079867221451</v>
      </c>
      <c r="AT51" s="1">
        <f t="shared" si="3"/>
        <v>-9619.3976625564101</v>
      </c>
      <c r="AU51" s="1">
        <f t="shared" si="4"/>
        <v>-16913.417161825506</v>
      </c>
    </row>
    <row r="52" spans="37:47" x14ac:dyDescent="0.25">
      <c r="AK52" s="1">
        <v>42</v>
      </c>
      <c r="AL52" s="1">
        <f t="shared" si="6"/>
        <v>16.493361431346425</v>
      </c>
      <c r="AN52" s="1">
        <f t="shared" si="5"/>
        <v>16464.466094067302</v>
      </c>
      <c r="AO52" s="1">
        <f t="shared" si="0"/>
        <v>3964.4660940672238</v>
      </c>
      <c r="AQ52" s="1">
        <f t="shared" si="1"/>
        <v>-22474.87373415289</v>
      </c>
      <c r="AR52" s="1">
        <f t="shared" si="2"/>
        <v>7525.1262658470569</v>
      </c>
      <c r="AT52" s="1">
        <f t="shared" si="3"/>
        <v>-8535.533905932698</v>
      </c>
      <c r="AU52" s="1">
        <f t="shared" si="4"/>
        <v>-18535.533905932774</v>
      </c>
    </row>
    <row r="53" spans="37:47" x14ac:dyDescent="0.25">
      <c r="AK53" s="1">
        <v>43</v>
      </c>
      <c r="AL53" s="1">
        <f t="shared" si="6"/>
        <v>16.886060513045148</v>
      </c>
      <c r="AN53" s="1">
        <f t="shared" si="5"/>
        <v>18086.582838174596</v>
      </c>
      <c r="AO53" s="1">
        <f t="shared" si="0"/>
        <v>2880.6023374435481</v>
      </c>
      <c r="AQ53" s="1">
        <f t="shared" si="1"/>
        <v>-21339.392013277782</v>
      </c>
      <c r="AR53" s="1">
        <f t="shared" si="2"/>
        <v>6766.4216362104835</v>
      </c>
      <c r="AT53" s="1">
        <f t="shared" si="3"/>
        <v>-6913.4171618254049</v>
      </c>
      <c r="AU53" s="1">
        <f t="shared" si="4"/>
        <v>-19619.397662556454</v>
      </c>
    </row>
    <row r="54" spans="37:47" x14ac:dyDescent="0.25">
      <c r="AK54" s="1">
        <v>44</v>
      </c>
      <c r="AL54" s="1">
        <f t="shared" si="6"/>
        <v>17.278759594743871</v>
      </c>
      <c r="AN54" s="1">
        <f t="shared" si="5"/>
        <v>20000.00000000004</v>
      </c>
      <c r="AO54" s="1">
        <f t="shared" si="0"/>
        <v>2500</v>
      </c>
      <c r="AQ54" s="1">
        <f t="shared" si="1"/>
        <v>-19999.999999999971</v>
      </c>
      <c r="AR54" s="1">
        <f t="shared" si="2"/>
        <v>6500</v>
      </c>
      <c r="AT54" s="1">
        <f t="shared" si="3"/>
        <v>-4999.9999999999591</v>
      </c>
      <c r="AU54" s="1">
        <f t="shared" si="4"/>
        <v>-20000</v>
      </c>
    </row>
    <row r="55" spans="37:47" x14ac:dyDescent="0.25">
      <c r="AK55">
        <v>45</v>
      </c>
      <c r="AL55" s="1">
        <f t="shared" si="6"/>
        <v>17.671458676442594</v>
      </c>
      <c r="AN55" s="1">
        <f t="shared" si="5"/>
        <v>21913.41716182548</v>
      </c>
      <c r="AO55" s="1">
        <f t="shared" si="0"/>
        <v>2880.602337443579</v>
      </c>
      <c r="AQ55" s="1">
        <f t="shared" si="1"/>
        <v>-18660.607986722163</v>
      </c>
      <c r="AR55" s="1">
        <f t="shared" si="2"/>
        <v>6766.4216362105053</v>
      </c>
      <c r="AT55" s="1">
        <f t="shared" si="3"/>
        <v>-3086.5828381745196</v>
      </c>
      <c r="AU55" s="1">
        <f t="shared" si="4"/>
        <v>-19619.397662556421</v>
      </c>
    </row>
    <row r="56" spans="37:47" x14ac:dyDescent="0.25">
      <c r="AK56" s="1">
        <v>46</v>
      </c>
      <c r="AL56" s="1">
        <f t="shared" si="6"/>
        <v>18.064157758141317</v>
      </c>
      <c r="AN56" s="1">
        <f t="shared" si="5"/>
        <v>23535.533905932756</v>
      </c>
      <c r="AO56" s="1">
        <f t="shared" si="0"/>
        <v>3964.466094067282</v>
      </c>
      <c r="AQ56" s="1">
        <f t="shared" si="1"/>
        <v>-17525.12626584707</v>
      </c>
      <c r="AR56" s="1">
        <f t="shared" si="2"/>
        <v>7525.1262658470969</v>
      </c>
      <c r="AT56" s="1">
        <f t="shared" si="3"/>
        <v>-1464.4660940672429</v>
      </c>
      <c r="AU56" s="1">
        <f t="shared" si="4"/>
        <v>-18535.533905932716</v>
      </c>
    </row>
    <row r="57" spans="37:47" x14ac:dyDescent="0.25">
      <c r="AK57" s="1">
        <v>47</v>
      </c>
      <c r="AL57" s="1">
        <f t="shared" si="6"/>
        <v>18.456856839840039</v>
      </c>
      <c r="AN57" s="1">
        <f t="shared" si="5"/>
        <v>24619.397662556443</v>
      </c>
      <c r="AO57" s="1">
        <f t="shared" si="0"/>
        <v>5586.5828381745705</v>
      </c>
      <c r="AQ57" s="1">
        <f t="shared" si="1"/>
        <v>-16766.421636210493</v>
      </c>
      <c r="AR57" s="1">
        <f t="shared" si="2"/>
        <v>8660.6079867221997</v>
      </c>
      <c r="AT57" s="1">
        <f t="shared" si="3"/>
        <v>-380.6023374435581</v>
      </c>
      <c r="AU57" s="1">
        <f t="shared" si="4"/>
        <v>-16913.41716182543</v>
      </c>
    </row>
    <row r="58" spans="37:47" x14ac:dyDescent="0.25">
      <c r="AK58" s="1">
        <v>48</v>
      </c>
      <c r="AL58" s="1">
        <f t="shared" si="6"/>
        <v>18.849555921538762</v>
      </c>
      <c r="AN58" s="1">
        <f t="shared" si="5"/>
        <v>25000</v>
      </c>
      <c r="AO58" s="1">
        <f t="shared" si="0"/>
        <v>7500.0000000000136</v>
      </c>
      <c r="AQ58" s="1">
        <f t="shared" si="1"/>
        <v>-16500</v>
      </c>
      <c r="AR58" s="1">
        <f t="shared" si="2"/>
        <v>10000.000000000009</v>
      </c>
      <c r="AT58" s="1">
        <f t="shared" si="3"/>
        <v>0</v>
      </c>
      <c r="AU58" s="1">
        <f t="shared" si="4"/>
        <v>-14999.999999999985</v>
      </c>
    </row>
    <row r="59" spans="37:47" x14ac:dyDescent="0.25">
      <c r="AK59" s="1">
        <v>49</v>
      </c>
      <c r="AL59" s="1">
        <f t="shared" si="6"/>
        <v>19.242255003237485</v>
      </c>
      <c r="AN59" s="1">
        <f t="shared" si="5"/>
        <v>24619.397662556432</v>
      </c>
      <c r="AO59" s="1">
        <f t="shared" si="0"/>
        <v>9413.417161825455</v>
      </c>
      <c r="AQ59" s="1">
        <f t="shared" si="1"/>
        <v>-16766.4216362105</v>
      </c>
      <c r="AR59" s="1">
        <f t="shared" si="2"/>
        <v>11339.392013277818</v>
      </c>
      <c r="AT59" s="1">
        <f t="shared" si="3"/>
        <v>-380.60233744356901</v>
      </c>
      <c r="AU59" s="1">
        <f t="shared" si="4"/>
        <v>-13086.582838174545</v>
      </c>
    </row>
    <row r="60" spans="37:47" x14ac:dyDescent="0.25">
      <c r="AK60">
        <v>50</v>
      </c>
      <c r="AL60" s="1">
        <f t="shared" si="6"/>
        <v>19.634954084936208</v>
      </c>
      <c r="AN60" s="1">
        <f t="shared" si="5"/>
        <v>23535.533905932738</v>
      </c>
      <c r="AO60" s="1">
        <f t="shared" si="0"/>
        <v>11035.533905932738</v>
      </c>
      <c r="AQ60" s="1">
        <f t="shared" si="1"/>
        <v>-17525.126265847084</v>
      </c>
      <c r="AR60" s="1">
        <f t="shared" si="2"/>
        <v>12474.873734152916</v>
      </c>
      <c r="AT60" s="1">
        <f t="shared" si="3"/>
        <v>-1464.4660940672625</v>
      </c>
      <c r="AU60" s="1">
        <f t="shared" si="4"/>
        <v>-11464.466094067262</v>
      </c>
    </row>
    <row r="61" spans="37:47" x14ac:dyDescent="0.25">
      <c r="AK61" s="1">
        <v>51</v>
      </c>
      <c r="AL61" s="1">
        <f t="shared" si="6"/>
        <v>20.027653166634931</v>
      </c>
      <c r="AN61" s="1">
        <f t="shared" si="5"/>
        <v>21913.417161825455</v>
      </c>
      <c r="AO61" s="1">
        <f t="shared" si="0"/>
        <v>12119.397662556432</v>
      </c>
      <c r="AQ61" s="1">
        <f t="shared" si="1"/>
        <v>-18660.607986722182</v>
      </c>
      <c r="AR61" s="1">
        <f t="shared" si="2"/>
        <v>13233.578363789502</v>
      </c>
      <c r="AT61" s="1">
        <f t="shared" si="3"/>
        <v>-3086.5828381745455</v>
      </c>
      <c r="AU61" s="1">
        <f t="shared" si="4"/>
        <v>-10380.602337443568</v>
      </c>
    </row>
    <row r="62" spans="37:47" x14ac:dyDescent="0.25">
      <c r="AK62" s="1">
        <v>52</v>
      </c>
      <c r="AL62" s="1">
        <f t="shared" si="6"/>
        <v>20.420352248333653</v>
      </c>
      <c r="AN62" s="1">
        <f t="shared" si="5"/>
        <v>20000.000000000015</v>
      </c>
      <c r="AO62" s="1">
        <f t="shared" si="0"/>
        <v>12500</v>
      </c>
      <c r="AQ62" s="1">
        <f t="shared" si="1"/>
        <v>-19999.999999999993</v>
      </c>
      <c r="AR62" s="1">
        <f t="shared" si="2"/>
        <v>13500</v>
      </c>
      <c r="AT62" s="1">
        <f t="shared" si="3"/>
        <v>-4999.9999999999873</v>
      </c>
      <c r="AU62" s="1">
        <f t="shared" si="4"/>
        <v>-10000</v>
      </c>
    </row>
    <row r="63" spans="37:47" x14ac:dyDescent="0.25">
      <c r="AK63" s="1">
        <v>53</v>
      </c>
      <c r="AL63" s="1">
        <f t="shared" si="6"/>
        <v>20.813051330032376</v>
      </c>
      <c r="AN63" s="1">
        <f t="shared" si="5"/>
        <v>18086.58283817457</v>
      </c>
      <c r="AO63" s="1">
        <f t="shared" si="0"/>
        <v>12119.397662556443</v>
      </c>
      <c r="AQ63" s="1">
        <f t="shared" si="1"/>
        <v>-21339.3920132778</v>
      </c>
      <c r="AR63" s="1">
        <f t="shared" si="2"/>
        <v>13233.578363789509</v>
      </c>
      <c r="AT63" s="1">
        <f t="shared" si="3"/>
        <v>-6913.4171618254313</v>
      </c>
      <c r="AU63" s="1">
        <f t="shared" si="4"/>
        <v>-10380.602337443557</v>
      </c>
    </row>
    <row r="64" spans="37:47" x14ac:dyDescent="0.25">
      <c r="AK64" s="1">
        <v>54</v>
      </c>
      <c r="AL64" s="1">
        <f t="shared" si="6"/>
        <v>21.205750411731099</v>
      </c>
      <c r="AN64" s="1">
        <f t="shared" si="5"/>
        <v>16464.46609406728</v>
      </c>
      <c r="AO64" s="1">
        <f t="shared" si="0"/>
        <v>11035.533905932756</v>
      </c>
      <c r="AQ64" s="1">
        <f t="shared" si="1"/>
        <v>-22474.873734152905</v>
      </c>
      <c r="AR64" s="1">
        <f t="shared" si="2"/>
        <v>12474.87373415293</v>
      </c>
      <c r="AT64" s="1">
        <f t="shared" si="3"/>
        <v>-8535.5339059327198</v>
      </c>
      <c r="AU64" s="1">
        <f t="shared" si="4"/>
        <v>-11464.466094067244</v>
      </c>
    </row>
    <row r="65" spans="37:47" x14ac:dyDescent="0.25">
      <c r="AK65">
        <v>55</v>
      </c>
      <c r="AL65" s="1">
        <f t="shared" si="6"/>
        <v>21.598449493429822</v>
      </c>
      <c r="AN65" s="1">
        <f t="shared" si="5"/>
        <v>15380.602337443579</v>
      </c>
      <c r="AO65" s="1">
        <f t="shared" si="0"/>
        <v>9413.4171618254804</v>
      </c>
      <c r="AQ65" s="1">
        <f t="shared" si="1"/>
        <v>-23233.578363789493</v>
      </c>
      <c r="AR65" s="1">
        <f t="shared" si="2"/>
        <v>11339.392013277835</v>
      </c>
      <c r="AT65" s="1">
        <f t="shared" si="3"/>
        <v>-9619.397662556421</v>
      </c>
      <c r="AU65" s="1">
        <f t="shared" si="4"/>
        <v>-13086.58283817452</v>
      </c>
    </row>
    <row r="66" spans="37:47" x14ac:dyDescent="0.25">
      <c r="AK66" s="1">
        <v>56</v>
      </c>
      <c r="AL66" s="1">
        <f t="shared" si="6"/>
        <v>21.991148575128545</v>
      </c>
      <c r="AN66" s="1">
        <f t="shared" si="5"/>
        <v>15000</v>
      </c>
      <c r="AO66" s="1">
        <f t="shared" si="0"/>
        <v>7500.00000000004</v>
      </c>
      <c r="AQ66" s="1">
        <f t="shared" si="1"/>
        <v>-23500</v>
      </c>
      <c r="AR66" s="1">
        <f t="shared" si="2"/>
        <v>10000.000000000027</v>
      </c>
      <c r="AT66" s="1">
        <f t="shared" si="3"/>
        <v>-10000</v>
      </c>
      <c r="AU66" s="1">
        <f t="shared" si="4"/>
        <v>-14999.99999999996</v>
      </c>
    </row>
    <row r="67" spans="37:47" x14ac:dyDescent="0.25">
      <c r="AK67" s="1">
        <v>57</v>
      </c>
      <c r="AL67" s="1">
        <f t="shared" si="6"/>
        <v>22.383847656827268</v>
      </c>
      <c r="AN67" s="1">
        <f t="shared" si="5"/>
        <v>15380.602337443548</v>
      </c>
      <c r="AO67" s="1">
        <f t="shared" si="0"/>
        <v>5586.5828381745941</v>
      </c>
      <c r="AQ67" s="1">
        <f t="shared" si="1"/>
        <v>-23233.578363789515</v>
      </c>
      <c r="AR67" s="1">
        <f t="shared" si="2"/>
        <v>8660.6079867222161</v>
      </c>
      <c r="AT67" s="1">
        <f t="shared" si="3"/>
        <v>-9619.3976625564519</v>
      </c>
      <c r="AU67" s="1">
        <f t="shared" si="4"/>
        <v>-16913.417161825404</v>
      </c>
    </row>
    <row r="68" spans="37:47" x14ac:dyDescent="0.25">
      <c r="AK68" s="1">
        <v>58</v>
      </c>
      <c r="AL68" s="1">
        <f t="shared" si="6"/>
        <v>22.77654673852599</v>
      </c>
      <c r="AN68" s="1">
        <f t="shared" si="5"/>
        <v>16464.466094067226</v>
      </c>
      <c r="AO68" s="1">
        <f t="shared" si="0"/>
        <v>3964.4660940672998</v>
      </c>
      <c r="AQ68" s="1">
        <f t="shared" si="1"/>
        <v>-22474.873734152941</v>
      </c>
      <c r="AR68" s="1">
        <f t="shared" si="2"/>
        <v>7525.1262658471096</v>
      </c>
      <c r="AT68" s="1">
        <f t="shared" si="3"/>
        <v>-8535.5339059327744</v>
      </c>
      <c r="AU68" s="1">
        <f t="shared" si="4"/>
        <v>-18535.533905932702</v>
      </c>
    </row>
    <row r="69" spans="37:47" x14ac:dyDescent="0.25">
      <c r="AK69" s="1">
        <v>59</v>
      </c>
      <c r="AL69" s="1">
        <f t="shared" si="6"/>
        <v>23.169245820224713</v>
      </c>
      <c r="AN69" s="1">
        <f t="shared" si="5"/>
        <v>18086.582838174494</v>
      </c>
      <c r="AO69" s="1">
        <f t="shared" si="0"/>
        <v>2880.602337443589</v>
      </c>
      <c r="AQ69" s="1">
        <f t="shared" si="1"/>
        <v>-21339.392013277851</v>
      </c>
      <c r="AR69" s="1">
        <f t="shared" si="2"/>
        <v>6766.4216362105126</v>
      </c>
      <c r="AT69" s="1">
        <f t="shared" si="3"/>
        <v>-6913.4171618255041</v>
      </c>
      <c r="AU69" s="1">
        <f t="shared" si="4"/>
        <v>-19619.39766255641</v>
      </c>
    </row>
    <row r="70" spans="37:47" x14ac:dyDescent="0.25">
      <c r="AK70">
        <v>60</v>
      </c>
      <c r="AL70" s="1">
        <f t="shared" si="6"/>
        <v>23.561944901923436</v>
      </c>
      <c r="AN70" s="1">
        <f t="shared" si="5"/>
        <v>19999.999999999935</v>
      </c>
      <c r="AO70" s="1">
        <f t="shared" si="0"/>
        <v>2500</v>
      </c>
      <c r="AQ70" s="1">
        <f t="shared" si="1"/>
        <v>-20000.000000000047</v>
      </c>
      <c r="AR70" s="1">
        <f t="shared" si="2"/>
        <v>6500</v>
      </c>
      <c r="AT70" s="1">
        <f t="shared" si="3"/>
        <v>-5000.0000000000664</v>
      </c>
      <c r="AU70" s="1">
        <f t="shared" si="4"/>
        <v>-20000</v>
      </c>
    </row>
    <row r="71" spans="37:47" x14ac:dyDescent="0.25">
      <c r="AK71" s="1">
        <v>61</v>
      </c>
      <c r="AL71" s="1">
        <f t="shared" si="6"/>
        <v>23.954643983622159</v>
      </c>
      <c r="AN71" s="1">
        <f t="shared" si="5"/>
        <v>21913.417161825382</v>
      </c>
      <c r="AO71" s="1">
        <f t="shared" si="0"/>
        <v>2880.6023374435381</v>
      </c>
      <c r="AQ71" s="1">
        <f t="shared" si="1"/>
        <v>-18660.607986722232</v>
      </c>
      <c r="AR71" s="1">
        <f t="shared" si="2"/>
        <v>6766.4216362104762</v>
      </c>
      <c r="AT71" s="1">
        <f t="shared" si="3"/>
        <v>-3086.5828381746192</v>
      </c>
      <c r="AU71" s="1">
        <f t="shared" si="4"/>
        <v>-19619.397662556461</v>
      </c>
    </row>
    <row r="72" spans="37:47" x14ac:dyDescent="0.25">
      <c r="AK72" s="1">
        <v>62</v>
      </c>
      <c r="AL72" s="1">
        <f t="shared" si="6"/>
        <v>24.347343065320882</v>
      </c>
      <c r="AN72" s="1">
        <f t="shared" si="5"/>
        <v>23535.53390593268</v>
      </c>
      <c r="AO72" s="1">
        <f t="shared" si="0"/>
        <v>3964.4660940672056</v>
      </c>
      <c r="AQ72" s="1">
        <f t="shared" si="1"/>
        <v>-17525.126265847124</v>
      </c>
      <c r="AR72" s="1">
        <f t="shared" si="2"/>
        <v>7525.1262658470441</v>
      </c>
      <c r="AT72" s="1">
        <f t="shared" si="3"/>
        <v>-1464.4660940673193</v>
      </c>
      <c r="AU72" s="1">
        <f t="shared" si="4"/>
        <v>-18535.533905932796</v>
      </c>
    </row>
    <row r="73" spans="37:47" x14ac:dyDescent="0.25">
      <c r="AK73" s="1">
        <v>63</v>
      </c>
      <c r="AL73" s="1">
        <f t="shared" si="6"/>
        <v>24.740042147019604</v>
      </c>
      <c r="AN73" s="1">
        <f t="shared" si="5"/>
        <v>24619.397662556399</v>
      </c>
      <c r="AO73" s="1">
        <f t="shared" si="0"/>
        <v>5586.5828381744705</v>
      </c>
      <c r="AQ73" s="1">
        <f t="shared" si="1"/>
        <v>-16766.421636210522</v>
      </c>
      <c r="AR73" s="1">
        <f t="shared" si="2"/>
        <v>8660.6079867221306</v>
      </c>
      <c r="AT73" s="1">
        <f t="shared" si="3"/>
        <v>-380.60233744359994</v>
      </c>
      <c r="AU73" s="1">
        <f t="shared" si="4"/>
        <v>-16913.417161825528</v>
      </c>
    </row>
    <row r="74" spans="37:47" x14ac:dyDescent="0.25">
      <c r="AK74" s="1">
        <v>64</v>
      </c>
      <c r="AL74" s="1">
        <f t="shared" si="6"/>
        <v>25.132741228718327</v>
      </c>
      <c r="AN74" s="1">
        <f t="shared" si="5"/>
        <v>25000</v>
      </c>
      <c r="AO74" s="1">
        <f t="shared" si="0"/>
        <v>7499.9999999999063</v>
      </c>
      <c r="AQ74" s="1">
        <f t="shared" si="1"/>
        <v>-16500</v>
      </c>
      <c r="AR74" s="1">
        <f t="shared" si="2"/>
        <v>9999.9999999999345</v>
      </c>
      <c r="AT74" s="1">
        <f t="shared" si="3"/>
        <v>0</v>
      </c>
      <c r="AU74" s="1">
        <f t="shared" si="4"/>
        <v>-15000.000000000095</v>
      </c>
    </row>
    <row r="75" spans="37:47" x14ac:dyDescent="0.25">
      <c r="AK75">
        <v>65</v>
      </c>
      <c r="AL75" s="1">
        <f t="shared" si="6"/>
        <v>25.52544031041705</v>
      </c>
      <c r="AN75" s="1">
        <f t="shared" si="5"/>
        <v>24619.397662556472</v>
      </c>
      <c r="AO75" s="1">
        <f t="shared" ref="AO75:AO122" si="7" xml:space="preserve"> SIN(AL75) * $M$19 + $N$18</f>
        <v>9413.4171618253567</v>
      </c>
      <c r="AQ75" s="1">
        <f t="shared" ref="AQ75:AQ122" si="8" xml:space="preserve"> COS(AL75) * $M$27 + $M$26</f>
        <v>-16766.421636210471</v>
      </c>
      <c r="AR75" s="1">
        <f t="shared" ref="AR75:AR122" si="9" xml:space="preserve"> SIN(AL75) * $M$27 + $N$26</f>
        <v>11339.392013277749</v>
      </c>
      <c r="AT75" s="1">
        <f t="shared" ref="AT75:AT122" si="10" xml:space="preserve"> COS(AL75) * $M$35 + $M$34</f>
        <v>-380.60233744352809</v>
      </c>
      <c r="AU75" s="1">
        <f t="shared" ref="AU75:AU122" si="11" xml:space="preserve"> SIN(AL75) * $M$35 + $N$34</f>
        <v>-13086.582838174643</v>
      </c>
    </row>
    <row r="76" spans="37:47" x14ac:dyDescent="0.25">
      <c r="AK76" s="1">
        <v>66</v>
      </c>
      <c r="AL76" s="1">
        <f t="shared" si="6"/>
        <v>25.918139392115773</v>
      </c>
      <c r="AN76" s="1">
        <f t="shared" ref="AN76:AN122" si="12" xml:space="preserve"> COS(AL76) * $M$19 + $M$18</f>
        <v>23535.533905932814</v>
      </c>
      <c r="AO76" s="1">
        <f t="shared" si="7"/>
        <v>11035.533905932662</v>
      </c>
      <c r="AQ76" s="1">
        <f t="shared" si="8"/>
        <v>-17525.12626584703</v>
      </c>
      <c r="AR76" s="1">
        <f t="shared" si="9"/>
        <v>12474.873734152863</v>
      </c>
      <c r="AT76" s="1">
        <f t="shared" si="10"/>
        <v>-1464.4660940671865</v>
      </c>
      <c r="AU76" s="1">
        <f t="shared" si="11"/>
        <v>-11464.466094067338</v>
      </c>
    </row>
    <row r="77" spans="37:47" x14ac:dyDescent="0.25">
      <c r="AK77" s="1">
        <v>67</v>
      </c>
      <c r="AL77" s="1">
        <f t="shared" ref="AL77:AL121" si="13">AL76+$AL$7</f>
        <v>26.310838473814496</v>
      </c>
      <c r="AN77" s="1">
        <f t="shared" si="12"/>
        <v>21913.417161825553</v>
      </c>
      <c r="AO77" s="1">
        <f t="shared" si="7"/>
        <v>12119.39766255639</v>
      </c>
      <c r="AQ77" s="1">
        <f t="shared" si="8"/>
        <v>-18660.607986722112</v>
      </c>
      <c r="AR77" s="1">
        <f t="shared" si="9"/>
        <v>13233.578363789473</v>
      </c>
      <c r="AT77" s="1">
        <f t="shared" si="10"/>
        <v>-3086.5828381744459</v>
      </c>
      <c r="AU77" s="1">
        <f t="shared" si="11"/>
        <v>-10380.60233744361</v>
      </c>
    </row>
    <row r="78" spans="37:47" x14ac:dyDescent="0.25">
      <c r="AK78" s="1">
        <v>68</v>
      </c>
      <c r="AL78" s="1">
        <f t="shared" si="13"/>
        <v>26.703537555513218</v>
      </c>
      <c r="AN78" s="1">
        <f t="shared" si="12"/>
        <v>20000.00000000012</v>
      </c>
      <c r="AO78" s="1">
        <f t="shared" si="7"/>
        <v>12500</v>
      </c>
      <c r="AQ78" s="1">
        <f t="shared" si="8"/>
        <v>-19999.999999999916</v>
      </c>
      <c r="AR78" s="1">
        <f t="shared" si="9"/>
        <v>13500</v>
      </c>
      <c r="AT78" s="1">
        <f t="shared" si="10"/>
        <v>-4999.999999999879</v>
      </c>
      <c r="AU78" s="1">
        <f t="shared" si="11"/>
        <v>-10000</v>
      </c>
    </row>
    <row r="79" spans="37:47" x14ac:dyDescent="0.25">
      <c r="AK79" s="1">
        <v>69</v>
      </c>
      <c r="AL79" s="1">
        <f t="shared" si="13"/>
        <v>27.096236637211941</v>
      </c>
      <c r="AN79" s="1">
        <f t="shared" si="12"/>
        <v>18086.582838174669</v>
      </c>
      <c r="AO79" s="1">
        <f t="shared" si="7"/>
        <v>12119.397662556483</v>
      </c>
      <c r="AQ79" s="1">
        <f t="shared" si="8"/>
        <v>-21339.392013277731</v>
      </c>
      <c r="AR79" s="1">
        <f t="shared" si="9"/>
        <v>13233.578363789538</v>
      </c>
      <c r="AT79" s="1">
        <f t="shared" si="10"/>
        <v>-6913.4171618253313</v>
      </c>
      <c r="AU79" s="1">
        <f t="shared" si="11"/>
        <v>-10380.602337443517</v>
      </c>
    </row>
    <row r="80" spans="37:47" x14ac:dyDescent="0.25">
      <c r="AK80">
        <v>70</v>
      </c>
      <c r="AL80" s="1">
        <f t="shared" si="13"/>
        <v>27.488935718910664</v>
      </c>
      <c r="AN80" s="1">
        <f t="shared" si="12"/>
        <v>16464.466094067357</v>
      </c>
      <c r="AO80" s="1">
        <f t="shared" si="7"/>
        <v>11035.533905932833</v>
      </c>
      <c r="AQ80" s="1">
        <f t="shared" si="8"/>
        <v>-22474.87373415285</v>
      </c>
      <c r="AR80" s="1">
        <f t="shared" si="9"/>
        <v>12474.873734152983</v>
      </c>
      <c r="AT80" s="1">
        <f t="shared" si="10"/>
        <v>-8535.5339059326434</v>
      </c>
      <c r="AU80" s="1">
        <f t="shared" si="11"/>
        <v>-11464.466094067167</v>
      </c>
    </row>
    <row r="81" spans="37:47" x14ac:dyDescent="0.25">
      <c r="AK81" s="1">
        <v>71</v>
      </c>
      <c r="AL81" s="1">
        <f t="shared" si="13"/>
        <v>27.881634800609387</v>
      </c>
      <c r="AN81" s="1">
        <f t="shared" si="12"/>
        <v>15380.602337443619</v>
      </c>
      <c r="AO81" s="1">
        <f t="shared" si="7"/>
        <v>9413.4171618255787</v>
      </c>
      <c r="AQ81" s="1">
        <f t="shared" si="8"/>
        <v>-23233.578363789467</v>
      </c>
      <c r="AR81" s="1">
        <f t="shared" si="9"/>
        <v>11339.392013277906</v>
      </c>
      <c r="AT81" s="1">
        <f t="shared" si="10"/>
        <v>-9619.397662556381</v>
      </c>
      <c r="AU81" s="1">
        <f t="shared" si="11"/>
        <v>-13086.582838174421</v>
      </c>
    </row>
    <row r="82" spans="37:47" x14ac:dyDescent="0.25">
      <c r="AK82" s="1">
        <v>72</v>
      </c>
      <c r="AL82" s="1">
        <f t="shared" si="13"/>
        <v>28.27433388230811</v>
      </c>
      <c r="AN82" s="1">
        <f t="shared" si="12"/>
        <v>15000</v>
      </c>
      <c r="AO82" s="1">
        <f t="shared" si="7"/>
        <v>7500.0000000001473</v>
      </c>
      <c r="AQ82" s="1">
        <f t="shared" si="8"/>
        <v>-23500</v>
      </c>
      <c r="AR82" s="1">
        <f t="shared" si="9"/>
        <v>10000.000000000104</v>
      </c>
      <c r="AT82" s="1">
        <f t="shared" si="10"/>
        <v>-10000</v>
      </c>
      <c r="AU82" s="1">
        <f t="shared" si="11"/>
        <v>-14999.999999999853</v>
      </c>
    </row>
    <row r="83" spans="37:47" x14ac:dyDescent="0.25">
      <c r="AK83" s="1">
        <v>73</v>
      </c>
      <c r="AL83" s="1">
        <f t="shared" si="13"/>
        <v>28.667032964006832</v>
      </c>
      <c r="AN83" s="1">
        <f t="shared" si="12"/>
        <v>15380.602337443506</v>
      </c>
      <c r="AO83" s="1">
        <f t="shared" si="7"/>
        <v>5586.5828381746942</v>
      </c>
      <c r="AQ83" s="1">
        <f t="shared" si="8"/>
        <v>-23233.578363789544</v>
      </c>
      <c r="AR83" s="1">
        <f t="shared" si="9"/>
        <v>8660.6079867222852</v>
      </c>
      <c r="AT83" s="1">
        <f t="shared" si="10"/>
        <v>-9619.3976625564937</v>
      </c>
      <c r="AU83" s="1">
        <f t="shared" si="11"/>
        <v>-16913.417161825306</v>
      </c>
    </row>
    <row r="84" spans="37:47" x14ac:dyDescent="0.25">
      <c r="AK84" s="1">
        <v>74</v>
      </c>
      <c r="AL84" s="1">
        <f t="shared" si="13"/>
        <v>29.059732045705555</v>
      </c>
      <c r="AN84" s="1">
        <f t="shared" si="12"/>
        <v>16464.466094067149</v>
      </c>
      <c r="AO84" s="1">
        <f t="shared" si="7"/>
        <v>3964.4660940673766</v>
      </c>
      <c r="AQ84" s="1">
        <f t="shared" si="8"/>
        <v>-22474.873734152996</v>
      </c>
      <c r="AR84" s="1">
        <f t="shared" si="9"/>
        <v>7525.1262658471642</v>
      </c>
      <c r="AT84" s="1">
        <f t="shared" si="10"/>
        <v>-8535.5339059328508</v>
      </c>
      <c r="AU84" s="1">
        <f t="shared" si="11"/>
        <v>-18535.533905932622</v>
      </c>
    </row>
    <row r="85" spans="37:47" x14ac:dyDescent="0.25">
      <c r="AK85">
        <v>75</v>
      </c>
      <c r="AL85" s="1">
        <f t="shared" si="13"/>
        <v>29.452431127404278</v>
      </c>
      <c r="AN85" s="1">
        <f t="shared" si="12"/>
        <v>18086.582838174396</v>
      </c>
      <c r="AO85" s="1">
        <f t="shared" si="7"/>
        <v>2880.6023374436309</v>
      </c>
      <c r="AQ85" s="1">
        <f t="shared" si="8"/>
        <v>-21339.392013277924</v>
      </c>
      <c r="AR85" s="1">
        <f t="shared" si="9"/>
        <v>6766.4216362105417</v>
      </c>
      <c r="AT85" s="1">
        <f t="shared" si="10"/>
        <v>-6913.4171618256041</v>
      </c>
      <c r="AU85" s="1">
        <f t="shared" si="11"/>
        <v>-19619.39766255637</v>
      </c>
    </row>
    <row r="86" spans="37:47" x14ac:dyDescent="0.25">
      <c r="AK86" s="1">
        <v>76</v>
      </c>
      <c r="AL86" s="1">
        <f t="shared" si="13"/>
        <v>29.845130209103001</v>
      </c>
      <c r="AN86" s="1">
        <f t="shared" si="12"/>
        <v>19999.999999999825</v>
      </c>
      <c r="AO86" s="1">
        <f t="shared" si="7"/>
        <v>2500</v>
      </c>
      <c r="AQ86" s="1">
        <f t="shared" si="8"/>
        <v>-20000.000000000124</v>
      </c>
      <c r="AR86" s="1">
        <f t="shared" si="9"/>
        <v>6500</v>
      </c>
      <c r="AT86" s="1">
        <f t="shared" si="10"/>
        <v>-5000.0000000001746</v>
      </c>
      <c r="AU86" s="1">
        <f t="shared" si="11"/>
        <v>-20000</v>
      </c>
    </row>
    <row r="87" spans="37:47" x14ac:dyDescent="0.25">
      <c r="AK87" s="1">
        <v>77</v>
      </c>
      <c r="AL87" s="1">
        <f t="shared" si="13"/>
        <v>30.237829290801724</v>
      </c>
      <c r="AN87" s="1">
        <f t="shared" si="12"/>
        <v>21913.41716182528</v>
      </c>
      <c r="AO87" s="1">
        <f t="shared" si="7"/>
        <v>2880.6023374434972</v>
      </c>
      <c r="AQ87" s="1">
        <f t="shared" si="8"/>
        <v>-18660.607986722302</v>
      </c>
      <c r="AR87" s="1">
        <f t="shared" si="9"/>
        <v>6766.421636210448</v>
      </c>
      <c r="AT87" s="1">
        <f t="shared" si="10"/>
        <v>-3086.5828381747187</v>
      </c>
      <c r="AU87" s="1">
        <f t="shared" si="11"/>
        <v>-19619.397662556505</v>
      </c>
    </row>
    <row r="88" spans="37:47" x14ac:dyDescent="0.25">
      <c r="AK88" s="1">
        <v>78</v>
      </c>
      <c r="AL88" s="1">
        <f t="shared" si="13"/>
        <v>30.630528372500446</v>
      </c>
      <c r="AN88" s="1">
        <f t="shared" si="12"/>
        <v>23535.533905932603</v>
      </c>
      <c r="AO88" s="1">
        <f t="shared" si="7"/>
        <v>3964.4660940671297</v>
      </c>
      <c r="AQ88" s="1">
        <f t="shared" si="8"/>
        <v>-17525.126265847175</v>
      </c>
      <c r="AR88" s="1">
        <f t="shared" si="9"/>
        <v>7525.1262658469905</v>
      </c>
      <c r="AT88" s="1">
        <f t="shared" si="10"/>
        <v>-1464.4660940673953</v>
      </c>
      <c r="AU88" s="1">
        <f t="shared" si="11"/>
        <v>-18535.533905932869</v>
      </c>
    </row>
    <row r="89" spans="37:47" x14ac:dyDescent="0.25">
      <c r="AK89" s="1">
        <v>79</v>
      </c>
      <c r="AL89" s="1">
        <f t="shared" si="13"/>
        <v>31.023227454199169</v>
      </c>
      <c r="AN89" s="1">
        <f t="shared" si="12"/>
        <v>24619.397662556359</v>
      </c>
      <c r="AO89" s="1">
        <f t="shared" si="7"/>
        <v>5586.5828381743713</v>
      </c>
      <c r="AQ89" s="1">
        <f t="shared" si="8"/>
        <v>-16766.421636210547</v>
      </c>
      <c r="AR89" s="1">
        <f t="shared" si="9"/>
        <v>8660.6079867220596</v>
      </c>
      <c r="AT89" s="1">
        <f t="shared" si="10"/>
        <v>-380.60233744364086</v>
      </c>
      <c r="AU89" s="1">
        <f t="shared" si="11"/>
        <v>-16913.41716182563</v>
      </c>
    </row>
    <row r="90" spans="37:47" x14ac:dyDescent="0.25">
      <c r="AK90">
        <v>80</v>
      </c>
      <c r="AL90" s="1">
        <f t="shared" si="13"/>
        <v>31.415926535897892</v>
      </c>
      <c r="AN90" s="1">
        <f t="shared" si="12"/>
        <v>25000</v>
      </c>
      <c r="AO90" s="1">
        <f t="shared" si="7"/>
        <v>7499.9999999997981</v>
      </c>
      <c r="AQ90" s="1">
        <f t="shared" si="8"/>
        <v>-16500</v>
      </c>
      <c r="AR90" s="1">
        <f t="shared" si="9"/>
        <v>9999.9999999998581</v>
      </c>
      <c r="AT90" s="1">
        <f t="shared" si="10"/>
        <v>0</v>
      </c>
      <c r="AU90" s="1">
        <f t="shared" si="11"/>
        <v>-15000.000000000202</v>
      </c>
    </row>
    <row r="91" spans="37:47" x14ac:dyDescent="0.25">
      <c r="AK91" s="1">
        <v>81</v>
      </c>
      <c r="AL91" s="1">
        <f t="shared" si="13"/>
        <v>31.808625617596615</v>
      </c>
      <c r="AN91" s="1">
        <f t="shared" si="12"/>
        <v>24619.397662556512</v>
      </c>
      <c r="AO91" s="1">
        <f t="shared" si="7"/>
        <v>9413.4171618252567</v>
      </c>
      <c r="AQ91" s="1">
        <f t="shared" si="8"/>
        <v>-16766.421636210442</v>
      </c>
      <c r="AR91" s="1">
        <f t="shared" si="9"/>
        <v>11339.39201327768</v>
      </c>
      <c r="AT91" s="1">
        <f t="shared" si="10"/>
        <v>-380.60233744348625</v>
      </c>
      <c r="AU91" s="1">
        <f t="shared" si="11"/>
        <v>-13086.582838174743</v>
      </c>
    </row>
    <row r="92" spans="37:47" x14ac:dyDescent="0.25">
      <c r="AK92" s="1">
        <v>82</v>
      </c>
      <c r="AL92" s="1">
        <f t="shared" si="13"/>
        <v>32.201324699295341</v>
      </c>
      <c r="AN92" s="1">
        <f t="shared" si="12"/>
        <v>23535.533905932876</v>
      </c>
      <c r="AO92" s="1">
        <f t="shared" si="7"/>
        <v>11035.533905932598</v>
      </c>
      <c r="AQ92" s="1">
        <f t="shared" si="8"/>
        <v>-17525.126265846986</v>
      </c>
      <c r="AR92" s="1">
        <f t="shared" si="9"/>
        <v>12474.873734152818</v>
      </c>
      <c r="AT92" s="1">
        <f t="shared" si="10"/>
        <v>-1464.4660940671229</v>
      </c>
      <c r="AU92" s="1">
        <f t="shared" si="11"/>
        <v>-11464.466094067402</v>
      </c>
    </row>
    <row r="93" spans="37:47" x14ac:dyDescent="0.25">
      <c r="AK93" s="1">
        <v>83</v>
      </c>
      <c r="AL93" s="1">
        <f t="shared" si="13"/>
        <v>32.594023780994064</v>
      </c>
      <c r="AN93" s="1">
        <f t="shared" si="12"/>
        <v>21913.417161825637</v>
      </c>
      <c r="AO93" s="1">
        <f t="shared" si="7"/>
        <v>12119.397662556355</v>
      </c>
      <c r="AQ93" s="1">
        <f t="shared" si="8"/>
        <v>-18660.607986722054</v>
      </c>
      <c r="AR93" s="1">
        <f t="shared" si="9"/>
        <v>13233.578363789449</v>
      </c>
      <c r="AT93" s="1">
        <f t="shared" si="10"/>
        <v>-3086.5828381743627</v>
      </c>
      <c r="AU93" s="1">
        <f t="shared" si="11"/>
        <v>-10380.602337443645</v>
      </c>
    </row>
    <row r="94" spans="37:47" x14ac:dyDescent="0.25">
      <c r="AK94" s="1">
        <v>84</v>
      </c>
      <c r="AL94" s="1">
        <f t="shared" si="13"/>
        <v>32.986722862692787</v>
      </c>
      <c r="AN94" s="1">
        <f t="shared" si="12"/>
        <v>20000.000000000211</v>
      </c>
      <c r="AO94" s="1">
        <f t="shared" si="7"/>
        <v>12500</v>
      </c>
      <c r="AQ94" s="1">
        <f t="shared" si="8"/>
        <v>-19999.999999999851</v>
      </c>
      <c r="AR94" s="1">
        <f t="shared" si="9"/>
        <v>13500</v>
      </c>
      <c r="AT94" s="1">
        <f t="shared" si="10"/>
        <v>-4999.999999999789</v>
      </c>
      <c r="AU94" s="1">
        <f t="shared" si="11"/>
        <v>-10000</v>
      </c>
    </row>
    <row r="95" spans="37:47" x14ac:dyDescent="0.25">
      <c r="AK95">
        <v>85</v>
      </c>
      <c r="AL95" s="1">
        <f t="shared" si="13"/>
        <v>33.37942194439151</v>
      </c>
      <c r="AN95" s="1">
        <f t="shared" si="12"/>
        <v>18086.582838174752</v>
      </c>
      <c r="AO95" s="1">
        <f t="shared" si="7"/>
        <v>12119.397662556517</v>
      </c>
      <c r="AQ95" s="1">
        <f t="shared" si="8"/>
        <v>-21339.392013277673</v>
      </c>
      <c r="AR95" s="1">
        <f t="shared" si="9"/>
        <v>13233.578363789562</v>
      </c>
      <c r="AT95" s="1">
        <f t="shared" si="10"/>
        <v>-6913.4171618252476</v>
      </c>
      <c r="AU95" s="1">
        <f t="shared" si="11"/>
        <v>-10380.602337443483</v>
      </c>
    </row>
    <row r="96" spans="37:47" x14ac:dyDescent="0.25">
      <c r="AK96" s="1">
        <v>86</v>
      </c>
      <c r="AL96" s="1">
        <f t="shared" si="13"/>
        <v>33.772121026090232</v>
      </c>
      <c r="AN96" s="1">
        <f t="shared" si="12"/>
        <v>16464.466094067422</v>
      </c>
      <c r="AO96" s="1">
        <f t="shared" si="7"/>
        <v>11035.533905932896</v>
      </c>
      <c r="AQ96" s="1">
        <f t="shared" si="8"/>
        <v>-22474.873734152807</v>
      </c>
      <c r="AR96" s="1">
        <f t="shared" si="9"/>
        <v>12474.873734153027</v>
      </c>
      <c r="AT96" s="1">
        <f t="shared" si="10"/>
        <v>-8535.5339059325797</v>
      </c>
      <c r="AU96" s="1">
        <f t="shared" si="11"/>
        <v>-11464.466094067104</v>
      </c>
    </row>
    <row r="97" spans="37:47" x14ac:dyDescent="0.25">
      <c r="AK97" s="1">
        <v>87</v>
      </c>
      <c r="AL97" s="1">
        <f t="shared" si="13"/>
        <v>34.164820107788955</v>
      </c>
      <c r="AN97" s="1">
        <f t="shared" si="12"/>
        <v>15380.602337443655</v>
      </c>
      <c r="AO97" s="1">
        <f t="shared" si="7"/>
        <v>9413.4171618256623</v>
      </c>
      <c r="AQ97" s="1">
        <f t="shared" si="8"/>
        <v>-23233.578363789442</v>
      </c>
      <c r="AR97" s="1">
        <f t="shared" si="9"/>
        <v>11339.392013277964</v>
      </c>
      <c r="AT97" s="1">
        <f t="shared" si="10"/>
        <v>-9619.3976625563446</v>
      </c>
      <c r="AU97" s="1">
        <f t="shared" si="11"/>
        <v>-13086.582838174338</v>
      </c>
    </row>
    <row r="98" spans="37:47" x14ac:dyDescent="0.25">
      <c r="AK98" s="1">
        <v>88</v>
      </c>
      <c r="AL98" s="1">
        <f t="shared" si="13"/>
        <v>34.557519189487678</v>
      </c>
      <c r="AN98" s="1">
        <f t="shared" si="12"/>
        <v>15000</v>
      </c>
      <c r="AO98" s="1">
        <f t="shared" si="7"/>
        <v>7500.0000000002374</v>
      </c>
      <c r="AQ98" s="1">
        <f t="shared" si="8"/>
        <v>-23500</v>
      </c>
      <c r="AR98" s="1">
        <f t="shared" si="9"/>
        <v>10000.000000000166</v>
      </c>
      <c r="AT98" s="1">
        <f t="shared" si="10"/>
        <v>-10000</v>
      </c>
      <c r="AU98" s="1">
        <f t="shared" si="11"/>
        <v>-14999.999999999762</v>
      </c>
    </row>
    <row r="99" spans="37:47" x14ac:dyDescent="0.25">
      <c r="AK99" s="1">
        <v>89</v>
      </c>
      <c r="AL99" s="1">
        <f t="shared" si="13"/>
        <v>34.950218271186401</v>
      </c>
      <c r="AN99" s="1">
        <f t="shared" si="12"/>
        <v>15380.602337443474</v>
      </c>
      <c r="AO99" s="1">
        <f t="shared" si="7"/>
        <v>5586.582838174777</v>
      </c>
      <c r="AQ99" s="1">
        <f t="shared" si="8"/>
        <v>-23233.578363789569</v>
      </c>
      <c r="AR99" s="1">
        <f t="shared" si="9"/>
        <v>8660.6079867223434</v>
      </c>
      <c r="AT99" s="1">
        <f t="shared" si="10"/>
        <v>-9619.3976625565265</v>
      </c>
      <c r="AU99" s="1">
        <f t="shared" si="11"/>
        <v>-16913.417161825222</v>
      </c>
    </row>
    <row r="100" spans="37:47" x14ac:dyDescent="0.25">
      <c r="AK100">
        <v>90</v>
      </c>
      <c r="AL100" s="1">
        <f t="shared" si="13"/>
        <v>35.342917352885124</v>
      </c>
      <c r="AN100" s="1">
        <f t="shared" si="12"/>
        <v>16464.466094067084</v>
      </c>
      <c r="AO100" s="1">
        <f t="shared" si="7"/>
        <v>3964.4660940674398</v>
      </c>
      <c r="AQ100" s="1">
        <f t="shared" si="8"/>
        <v>-22474.87373415304</v>
      </c>
      <c r="AR100" s="1">
        <f t="shared" si="9"/>
        <v>7525.1262658472078</v>
      </c>
      <c r="AT100" s="1">
        <f t="shared" si="10"/>
        <v>-8535.5339059329144</v>
      </c>
      <c r="AU100" s="1">
        <f t="shared" si="11"/>
        <v>-18535.53390593256</v>
      </c>
    </row>
    <row r="101" spans="37:47" x14ac:dyDescent="0.25">
      <c r="AK101" s="1">
        <v>91</v>
      </c>
      <c r="AL101" s="1">
        <f t="shared" si="13"/>
        <v>35.735616434583847</v>
      </c>
      <c r="AN101" s="1">
        <f t="shared" si="12"/>
        <v>18086.582838174312</v>
      </c>
      <c r="AO101" s="1">
        <f t="shared" si="7"/>
        <v>2880.6023374436654</v>
      </c>
      <c r="AQ101" s="1">
        <f t="shared" si="8"/>
        <v>-21339.392013277982</v>
      </c>
      <c r="AR101" s="1">
        <f t="shared" si="9"/>
        <v>6766.4216362105653</v>
      </c>
      <c r="AT101" s="1">
        <f t="shared" si="10"/>
        <v>-6913.4171618256869</v>
      </c>
      <c r="AU101" s="1">
        <f t="shared" si="11"/>
        <v>-19619.397662556334</v>
      </c>
    </row>
    <row r="102" spans="37:47" x14ac:dyDescent="0.25">
      <c r="AK102" s="1">
        <v>92</v>
      </c>
      <c r="AL102" s="1">
        <f t="shared" si="13"/>
        <v>36.128315516282569</v>
      </c>
      <c r="AN102" s="1">
        <f t="shared" si="12"/>
        <v>19999.999999999734</v>
      </c>
      <c r="AO102" s="1">
        <f t="shared" si="7"/>
        <v>2500</v>
      </c>
      <c r="AQ102" s="1">
        <f t="shared" si="8"/>
        <v>-20000.000000000186</v>
      </c>
      <c r="AR102" s="1">
        <f t="shared" si="9"/>
        <v>6500</v>
      </c>
      <c r="AT102" s="1">
        <f t="shared" si="10"/>
        <v>-5000.0000000002647</v>
      </c>
      <c r="AU102" s="1">
        <f t="shared" si="11"/>
        <v>-20000</v>
      </c>
    </row>
    <row r="103" spans="37:47" x14ac:dyDescent="0.25">
      <c r="AK103" s="1">
        <v>93</v>
      </c>
      <c r="AL103" s="1">
        <f t="shared" si="13"/>
        <v>36.521014597981292</v>
      </c>
      <c r="AN103" s="1">
        <f t="shared" si="12"/>
        <v>21913.417161825197</v>
      </c>
      <c r="AO103" s="1">
        <f t="shared" si="7"/>
        <v>2880.6023374434626</v>
      </c>
      <c r="AQ103" s="1">
        <f t="shared" si="8"/>
        <v>-18660.60798672236</v>
      </c>
      <c r="AR103" s="1">
        <f t="shared" si="9"/>
        <v>6766.4216362104235</v>
      </c>
      <c r="AT103" s="1">
        <f t="shared" si="10"/>
        <v>-3086.5828381748015</v>
      </c>
      <c r="AU103" s="1">
        <f t="shared" si="11"/>
        <v>-19619.397662556537</v>
      </c>
    </row>
    <row r="104" spans="37:47" x14ac:dyDescent="0.25">
      <c r="AK104" s="1">
        <v>94</v>
      </c>
      <c r="AL104" s="1">
        <f t="shared" si="13"/>
        <v>36.913713679680015</v>
      </c>
      <c r="AN104" s="1">
        <f t="shared" si="12"/>
        <v>23535.533905932542</v>
      </c>
      <c r="AO104" s="1">
        <f t="shared" si="7"/>
        <v>3964.4660940670656</v>
      </c>
      <c r="AQ104" s="1">
        <f t="shared" si="8"/>
        <v>-17525.126265847222</v>
      </c>
      <c r="AR104" s="1">
        <f t="shared" si="9"/>
        <v>7525.1262658469459</v>
      </c>
      <c r="AT104" s="1">
        <f t="shared" si="10"/>
        <v>-1464.4660940674594</v>
      </c>
      <c r="AU104" s="1">
        <f t="shared" si="11"/>
        <v>-18535.533905932934</v>
      </c>
    </row>
    <row r="105" spans="37:47" x14ac:dyDescent="0.25">
      <c r="AK105">
        <v>95</v>
      </c>
      <c r="AL105" s="1">
        <f t="shared" si="13"/>
        <v>37.306412761378738</v>
      </c>
      <c r="AN105" s="1">
        <f t="shared" si="12"/>
        <v>24619.397662556323</v>
      </c>
      <c r="AO105" s="1">
        <f t="shared" si="7"/>
        <v>5586.5828381742876</v>
      </c>
      <c r="AQ105" s="1">
        <f t="shared" si="8"/>
        <v>-16766.421636210573</v>
      </c>
      <c r="AR105" s="1">
        <f t="shared" si="9"/>
        <v>8660.6079867220014</v>
      </c>
      <c r="AT105" s="1">
        <f t="shared" si="10"/>
        <v>-380.60233744367542</v>
      </c>
      <c r="AU105" s="1">
        <f t="shared" si="11"/>
        <v>-16913.417161825713</v>
      </c>
    </row>
    <row r="106" spans="37:47" x14ac:dyDescent="0.25">
      <c r="AK106" s="1">
        <v>96</v>
      </c>
      <c r="AL106" s="1">
        <f t="shared" si="13"/>
        <v>37.699111843077461</v>
      </c>
      <c r="AN106" s="1">
        <f t="shared" si="12"/>
        <v>25000</v>
      </c>
      <c r="AO106" s="1">
        <f t="shared" si="7"/>
        <v>7499.9999999997081</v>
      </c>
      <c r="AQ106" s="1">
        <f t="shared" si="8"/>
        <v>-16500</v>
      </c>
      <c r="AR106" s="1">
        <f t="shared" si="9"/>
        <v>9999.9999999997963</v>
      </c>
      <c r="AT106" s="1">
        <f t="shared" si="10"/>
        <v>0</v>
      </c>
      <c r="AU106" s="1">
        <f t="shared" si="11"/>
        <v>-15000.000000000291</v>
      </c>
    </row>
    <row r="107" spans="37:47" x14ac:dyDescent="0.25">
      <c r="AK107" s="1">
        <v>97</v>
      </c>
      <c r="AL107" s="1">
        <f t="shared" si="13"/>
        <v>38.091810924776183</v>
      </c>
      <c r="AN107" s="1">
        <f t="shared" si="12"/>
        <v>24619.397662556548</v>
      </c>
      <c r="AO107" s="1">
        <f t="shared" si="7"/>
        <v>9413.417161825173</v>
      </c>
      <c r="AQ107" s="1">
        <f t="shared" si="8"/>
        <v>-16766.421636210416</v>
      </c>
      <c r="AR107" s="1">
        <f t="shared" si="9"/>
        <v>11339.392013277622</v>
      </c>
      <c r="AT107" s="1">
        <f t="shared" si="10"/>
        <v>-380.60233744345169</v>
      </c>
      <c r="AU107" s="1">
        <f t="shared" si="11"/>
        <v>-13086.582838174827</v>
      </c>
    </row>
    <row r="108" spans="37:47" x14ac:dyDescent="0.25">
      <c r="AK108" s="1">
        <v>98</v>
      </c>
      <c r="AL108" s="1">
        <f t="shared" si="13"/>
        <v>38.484510006474906</v>
      </c>
      <c r="AN108" s="1">
        <f t="shared" si="12"/>
        <v>23535.533905932953</v>
      </c>
      <c r="AO108" s="1">
        <f t="shared" si="7"/>
        <v>11035.533905932522</v>
      </c>
      <c r="AQ108" s="1">
        <f t="shared" si="8"/>
        <v>-17525.126265846931</v>
      </c>
      <c r="AR108" s="1">
        <f t="shared" si="9"/>
        <v>12474.873734152765</v>
      </c>
      <c r="AT108" s="1">
        <f t="shared" si="10"/>
        <v>-1464.4660940670469</v>
      </c>
      <c r="AU108" s="1">
        <f t="shared" si="11"/>
        <v>-11464.466094067478</v>
      </c>
    </row>
    <row r="109" spans="37:47" x14ac:dyDescent="0.25">
      <c r="AK109" s="1">
        <v>99</v>
      </c>
      <c r="AL109" s="1">
        <f t="shared" si="13"/>
        <v>38.877209088173629</v>
      </c>
      <c r="AN109" s="1">
        <f t="shared" si="12"/>
        <v>21913.417161825739</v>
      </c>
      <c r="AO109" s="1">
        <f t="shared" si="7"/>
        <v>12119.397662556315</v>
      </c>
      <c r="AQ109" s="1">
        <f t="shared" si="8"/>
        <v>-18660.607986721985</v>
      </c>
      <c r="AR109" s="1">
        <f t="shared" si="9"/>
        <v>13233.57836378942</v>
      </c>
      <c r="AT109" s="1">
        <f t="shared" si="10"/>
        <v>-3086.5828381742631</v>
      </c>
      <c r="AU109" s="1">
        <f t="shared" si="11"/>
        <v>-10380.602337443685</v>
      </c>
    </row>
    <row r="110" spans="37:47" x14ac:dyDescent="0.25">
      <c r="AK110">
        <v>100</v>
      </c>
      <c r="AL110" s="1">
        <f t="shared" si="13"/>
        <v>39.269908169872352</v>
      </c>
      <c r="AN110" s="1">
        <f t="shared" si="12"/>
        <v>20000.00000000032</v>
      </c>
      <c r="AO110" s="1">
        <f t="shared" si="7"/>
        <v>12500</v>
      </c>
      <c r="AQ110" s="1">
        <f t="shared" si="8"/>
        <v>-19999.999999999778</v>
      </c>
      <c r="AR110" s="1">
        <f t="shared" si="9"/>
        <v>13500</v>
      </c>
      <c r="AT110" s="1">
        <f t="shared" si="10"/>
        <v>-4999.9999999996817</v>
      </c>
      <c r="AU110" s="1">
        <f t="shared" si="11"/>
        <v>-10000</v>
      </c>
    </row>
    <row r="111" spans="37:47" x14ac:dyDescent="0.25">
      <c r="AK111">
        <v>101</v>
      </c>
      <c r="AL111" s="1">
        <f t="shared" si="13"/>
        <v>39.662607251571075</v>
      </c>
      <c r="AN111" s="1">
        <f t="shared" si="12"/>
        <v>18086.582838174851</v>
      </c>
      <c r="AO111" s="1">
        <f t="shared" si="7"/>
        <v>12119.397662556559</v>
      </c>
      <c r="AQ111" s="1">
        <f t="shared" si="8"/>
        <v>-21339.392013277604</v>
      </c>
      <c r="AR111" s="1">
        <f t="shared" si="9"/>
        <v>13233.578363789591</v>
      </c>
      <c r="AT111" s="1">
        <f t="shared" si="10"/>
        <v>-6913.4171618251485</v>
      </c>
      <c r="AU111" s="1">
        <f t="shared" si="11"/>
        <v>-10380.602337443441</v>
      </c>
    </row>
    <row r="112" spans="37:47" x14ac:dyDescent="0.25">
      <c r="AK112" s="1">
        <v>102</v>
      </c>
      <c r="AL112" s="1">
        <f t="shared" si="13"/>
        <v>40.055306333269797</v>
      </c>
      <c r="AN112" s="1">
        <f t="shared" si="12"/>
        <v>16464.466094067498</v>
      </c>
      <c r="AO112" s="1">
        <f t="shared" si="7"/>
        <v>11035.533905932973</v>
      </c>
      <c r="AQ112" s="1">
        <f t="shared" si="8"/>
        <v>-22474.873734152752</v>
      </c>
      <c r="AR112" s="1">
        <f t="shared" si="9"/>
        <v>12474.87373415308</v>
      </c>
      <c r="AT112" s="1">
        <f t="shared" si="10"/>
        <v>-8535.5339059325033</v>
      </c>
      <c r="AU112" s="1">
        <f t="shared" si="11"/>
        <v>-11464.466094067027</v>
      </c>
    </row>
    <row r="113" spans="37:47" x14ac:dyDescent="0.25">
      <c r="AK113" s="1">
        <v>103</v>
      </c>
      <c r="AL113" s="1">
        <f t="shared" si="13"/>
        <v>40.44800541496852</v>
      </c>
      <c r="AN113" s="1">
        <f t="shared" si="12"/>
        <v>15380.602337443695</v>
      </c>
      <c r="AO113" s="1">
        <f t="shared" si="7"/>
        <v>9413.4171618257624</v>
      </c>
      <c r="AQ113" s="1">
        <f t="shared" si="8"/>
        <v>-23233.578363789413</v>
      </c>
      <c r="AR113" s="1">
        <f t="shared" si="9"/>
        <v>11339.392013278033</v>
      </c>
      <c r="AT113" s="1">
        <f t="shared" si="10"/>
        <v>-9619.3976625563046</v>
      </c>
      <c r="AU113" s="1">
        <f t="shared" si="11"/>
        <v>-13086.582838174238</v>
      </c>
    </row>
    <row r="114" spans="37:47" x14ac:dyDescent="0.25">
      <c r="AK114" s="1">
        <v>104</v>
      </c>
      <c r="AL114" s="1">
        <f t="shared" si="13"/>
        <v>40.840704496667243</v>
      </c>
      <c r="AN114" s="1">
        <f t="shared" si="12"/>
        <v>15000</v>
      </c>
      <c r="AO114" s="1">
        <f t="shared" si="7"/>
        <v>7500.0000000003456</v>
      </c>
      <c r="AQ114" s="1">
        <f t="shared" si="8"/>
        <v>-23500</v>
      </c>
      <c r="AR114" s="1">
        <f t="shared" si="9"/>
        <v>10000.000000000242</v>
      </c>
      <c r="AT114" s="1">
        <f t="shared" si="10"/>
        <v>-10000</v>
      </c>
      <c r="AU114" s="1">
        <f t="shared" si="11"/>
        <v>-14999.999999999654</v>
      </c>
    </row>
    <row r="115" spans="37:47" x14ac:dyDescent="0.25">
      <c r="AK115" s="1">
        <v>105</v>
      </c>
      <c r="AL115" s="1">
        <f t="shared" si="13"/>
        <v>41.233403578365966</v>
      </c>
      <c r="AN115" s="1">
        <f t="shared" si="12"/>
        <v>15380.602337443432</v>
      </c>
      <c r="AO115" s="1">
        <f t="shared" si="7"/>
        <v>5586.582838174877</v>
      </c>
      <c r="AQ115" s="1">
        <f t="shared" si="8"/>
        <v>-23233.578363789598</v>
      </c>
      <c r="AR115" s="1">
        <f t="shared" si="9"/>
        <v>8660.6079867224144</v>
      </c>
      <c r="AT115" s="1">
        <f t="shared" si="10"/>
        <v>-9619.3976625565683</v>
      </c>
      <c r="AU115" s="1">
        <f t="shared" si="11"/>
        <v>-16913.417161825124</v>
      </c>
    </row>
    <row r="116" spans="37:47" x14ac:dyDescent="0.25">
      <c r="AK116">
        <v>106</v>
      </c>
      <c r="AL116" s="1">
        <f t="shared" si="13"/>
        <v>41.626102660064689</v>
      </c>
      <c r="AN116" s="1">
        <f t="shared" si="12"/>
        <v>16464.466094067007</v>
      </c>
      <c r="AO116" s="1">
        <f t="shared" si="7"/>
        <v>3964.4660940675162</v>
      </c>
      <c r="AQ116" s="1">
        <f t="shared" si="8"/>
        <v>-22474.873734153094</v>
      </c>
      <c r="AR116" s="1">
        <f t="shared" si="9"/>
        <v>7525.1262658472615</v>
      </c>
      <c r="AT116" s="1">
        <f t="shared" si="10"/>
        <v>-8535.5339059329926</v>
      </c>
      <c r="AU116" s="1">
        <f t="shared" si="11"/>
        <v>-18535.533905932483</v>
      </c>
    </row>
    <row r="117" spans="37:47" x14ac:dyDescent="0.25">
      <c r="AK117">
        <v>107</v>
      </c>
      <c r="AL117" s="1">
        <f t="shared" si="13"/>
        <v>42.018801741763411</v>
      </c>
      <c r="AN117" s="1">
        <f t="shared" si="12"/>
        <v>18086.582838174214</v>
      </c>
      <c r="AO117" s="1">
        <f t="shared" si="7"/>
        <v>2880.6023374437063</v>
      </c>
      <c r="AQ117" s="1">
        <f t="shared" si="8"/>
        <v>-21339.392013278051</v>
      </c>
      <c r="AR117" s="1">
        <f t="shared" si="9"/>
        <v>6766.4216362105944</v>
      </c>
      <c r="AT117" s="1">
        <f t="shared" si="10"/>
        <v>-6913.4171618257869</v>
      </c>
      <c r="AU117" s="1">
        <f t="shared" si="11"/>
        <v>-19619.397662556294</v>
      </c>
    </row>
    <row r="118" spans="37:47" x14ac:dyDescent="0.25">
      <c r="AK118" s="1">
        <v>108</v>
      </c>
      <c r="AL118" s="1">
        <f t="shared" si="13"/>
        <v>42.411500823462134</v>
      </c>
      <c r="AN118" s="1">
        <f t="shared" si="12"/>
        <v>19999.999999999629</v>
      </c>
      <c r="AO118" s="1">
        <f t="shared" si="7"/>
        <v>2500</v>
      </c>
      <c r="AQ118" s="1">
        <f t="shared" si="8"/>
        <v>-20000.000000000262</v>
      </c>
      <c r="AR118" s="1">
        <f t="shared" si="9"/>
        <v>6500</v>
      </c>
      <c r="AT118" s="1">
        <f t="shared" si="10"/>
        <v>-5000.000000000372</v>
      </c>
      <c r="AU118" s="1">
        <f t="shared" si="11"/>
        <v>-20000</v>
      </c>
    </row>
    <row r="119" spans="37:47" x14ac:dyDescent="0.25">
      <c r="AK119" s="1">
        <v>109</v>
      </c>
      <c r="AL119" s="1">
        <f t="shared" si="13"/>
        <v>42.804199905160857</v>
      </c>
      <c r="AN119" s="1">
        <f t="shared" si="12"/>
        <v>21913.417161825098</v>
      </c>
      <c r="AO119" s="1">
        <f t="shared" si="7"/>
        <v>2880.6023374434208</v>
      </c>
      <c r="AQ119" s="1">
        <f t="shared" si="8"/>
        <v>-18660.607986722433</v>
      </c>
      <c r="AR119" s="1">
        <f t="shared" si="9"/>
        <v>6766.4216362103944</v>
      </c>
      <c r="AT119" s="1">
        <f t="shared" si="10"/>
        <v>-3086.5828381749016</v>
      </c>
      <c r="AU119" s="1">
        <f t="shared" si="11"/>
        <v>-19619.397662556577</v>
      </c>
    </row>
    <row r="120" spans="37:47" x14ac:dyDescent="0.25">
      <c r="AK120" s="1">
        <v>110</v>
      </c>
      <c r="AL120" s="1">
        <f t="shared" si="13"/>
        <v>43.19689898685958</v>
      </c>
      <c r="AN120" s="1">
        <f t="shared" si="12"/>
        <v>23535.533905932465</v>
      </c>
      <c r="AO120" s="1">
        <f t="shared" si="7"/>
        <v>3964.4660940669896</v>
      </c>
      <c r="AQ120" s="1">
        <f t="shared" si="8"/>
        <v>-17525.126265847273</v>
      </c>
      <c r="AR120" s="1">
        <f t="shared" si="9"/>
        <v>7525.1262658468931</v>
      </c>
      <c r="AT120" s="1">
        <f t="shared" si="10"/>
        <v>-1464.4660940675353</v>
      </c>
      <c r="AU120" s="1">
        <f t="shared" si="11"/>
        <v>-18535.533905933011</v>
      </c>
    </row>
    <row r="121" spans="37:47" x14ac:dyDescent="0.25">
      <c r="AK121" s="1">
        <v>111</v>
      </c>
      <c r="AL121" s="1">
        <f t="shared" si="13"/>
        <v>43.589598068558303</v>
      </c>
      <c r="AN121" s="1">
        <f t="shared" si="12"/>
        <v>24619.397662556283</v>
      </c>
      <c r="AO121" s="1">
        <f t="shared" si="7"/>
        <v>5586.5828381741885</v>
      </c>
      <c r="AQ121" s="1">
        <f t="shared" si="8"/>
        <v>-16766.421636210602</v>
      </c>
      <c r="AR121" s="1">
        <f t="shared" si="9"/>
        <v>8660.6079867219323</v>
      </c>
      <c r="AT121" s="1">
        <f t="shared" si="10"/>
        <v>-380.60233744371635</v>
      </c>
      <c r="AU121" s="1">
        <f t="shared" si="11"/>
        <v>-16913.417161825811</v>
      </c>
    </row>
    <row r="122" spans="37:47" x14ac:dyDescent="0.25">
      <c r="AK122">
        <v>112</v>
      </c>
      <c r="AL122" s="1">
        <f>14*PI()</f>
        <v>43.982297150257104</v>
      </c>
      <c r="AN122" s="1">
        <f t="shared" si="12"/>
        <v>25000</v>
      </c>
      <c r="AO122" s="1">
        <f t="shared" si="7"/>
        <v>7499.9999999999918</v>
      </c>
      <c r="AQ122" s="1">
        <f t="shared" si="8"/>
        <v>-16500</v>
      </c>
      <c r="AR122" s="1">
        <f t="shared" si="9"/>
        <v>9999.9999999999945</v>
      </c>
      <c r="AT122" s="1">
        <f t="shared" si="10"/>
        <v>0</v>
      </c>
      <c r="AU122" s="1">
        <f t="shared" si="11"/>
        <v>-15000.000000000009</v>
      </c>
    </row>
  </sheetData>
  <mergeCells count="90">
    <mergeCell ref="S2:AH2"/>
    <mergeCell ref="T4:AG40"/>
    <mergeCell ref="M38:N38"/>
    <mergeCell ref="O38:P38"/>
    <mergeCell ref="M39:N39"/>
    <mergeCell ref="O39:P39"/>
    <mergeCell ref="J40:L40"/>
    <mergeCell ref="M40:N40"/>
    <mergeCell ref="O40:P40"/>
    <mergeCell ref="H38:L38"/>
    <mergeCell ref="I39:L39"/>
    <mergeCell ref="F36:L36"/>
    <mergeCell ref="M36:N36"/>
    <mergeCell ref="O36:P36"/>
    <mergeCell ref="M37:N37"/>
    <mergeCell ref="O37:P37"/>
    <mergeCell ref="G37:L37"/>
    <mergeCell ref="C33:P33"/>
    <mergeCell ref="D34:L34"/>
    <mergeCell ref="O34:P34"/>
    <mergeCell ref="E35:L35"/>
    <mergeCell ref="M35:N35"/>
    <mergeCell ref="O35:P35"/>
    <mergeCell ref="M30:N30"/>
    <mergeCell ref="O30:P30"/>
    <mergeCell ref="M31:N31"/>
    <mergeCell ref="O31:P31"/>
    <mergeCell ref="J32:L32"/>
    <mergeCell ref="M32:N32"/>
    <mergeCell ref="O32:P32"/>
    <mergeCell ref="H30:L30"/>
    <mergeCell ref="I31:L31"/>
    <mergeCell ref="F28:L28"/>
    <mergeCell ref="M28:N28"/>
    <mergeCell ref="O28:P28"/>
    <mergeCell ref="M29:N29"/>
    <mergeCell ref="O29:P29"/>
    <mergeCell ref="G29:L29"/>
    <mergeCell ref="C25:P25"/>
    <mergeCell ref="F20:L20"/>
    <mergeCell ref="D26:L26"/>
    <mergeCell ref="O26:P26"/>
    <mergeCell ref="E27:L27"/>
    <mergeCell ref="M27:N27"/>
    <mergeCell ref="O27:P27"/>
    <mergeCell ref="J24:L24"/>
    <mergeCell ref="O20:P20"/>
    <mergeCell ref="O21:P21"/>
    <mergeCell ref="O22:P22"/>
    <mergeCell ref="O23:P23"/>
    <mergeCell ref="O24:P24"/>
    <mergeCell ref="M24:N24"/>
    <mergeCell ref="M23:N23"/>
    <mergeCell ref="M21:N21"/>
    <mergeCell ref="B2:Q2"/>
    <mergeCell ref="C4:P4"/>
    <mergeCell ref="O5:P5"/>
    <mergeCell ref="M5:N5"/>
    <mergeCell ref="D5:L5"/>
    <mergeCell ref="M6:N6"/>
    <mergeCell ref="O6:P6"/>
    <mergeCell ref="E6:L6"/>
    <mergeCell ref="O7:P7"/>
    <mergeCell ref="M7:N7"/>
    <mergeCell ref="F7:L7"/>
    <mergeCell ref="C9:P9"/>
    <mergeCell ref="M10:N10"/>
    <mergeCell ref="O10:P10"/>
    <mergeCell ref="O11:P11"/>
    <mergeCell ref="O12:P12"/>
    <mergeCell ref="O14:P14"/>
    <mergeCell ref="M14:N14"/>
    <mergeCell ref="D10:L10"/>
    <mergeCell ref="E11:L11"/>
    <mergeCell ref="F12:L12"/>
    <mergeCell ref="G13:L13"/>
    <mergeCell ref="H14:L14"/>
    <mergeCell ref="O13:P13"/>
    <mergeCell ref="C16:P16"/>
    <mergeCell ref="C17:P17"/>
    <mergeCell ref="O18:P18"/>
    <mergeCell ref="D18:L18"/>
    <mergeCell ref="O19:P19"/>
    <mergeCell ref="M19:N19"/>
    <mergeCell ref="E19:L19"/>
    <mergeCell ref="M20:N20"/>
    <mergeCell ref="M22:N22"/>
    <mergeCell ref="G21:L21"/>
    <mergeCell ref="H22:L22"/>
    <mergeCell ref="I23:L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Shafaatul</dc:creator>
  <cp:lastModifiedBy>Islam Shafaatul</cp:lastModifiedBy>
  <dcterms:created xsi:type="dcterms:W3CDTF">2022-11-15T15:26:12Z</dcterms:created>
  <dcterms:modified xsi:type="dcterms:W3CDTF">2022-11-22T16:18:05Z</dcterms:modified>
</cp:coreProperties>
</file>